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Y:\صندوقها\صندوق بازارگردانی بازده معاملات\پرتفوی ماهانه\1405\اردیبهشت\"/>
    </mc:Choice>
  </mc:AlternateContent>
  <xr:revisionPtr revIDLastSave="0" documentId="13_ncr:1_{4D81736B-E41F-4DD2-8E1E-FFC96D7B46C3}" xr6:coauthVersionLast="47" xr6:coauthVersionMax="47" xr10:uidLastSave="{00000000-0000-0000-0000-000000000000}"/>
  <bookViews>
    <workbookView xWindow="-120" yWindow="-120" windowWidth="29040" windowHeight="15720" tabRatio="897" xr2:uid="{00000000-000D-0000-FFFF-FFFF00000000}"/>
  </bookViews>
  <sheets>
    <sheet name="Sheet1" sheetId="23" r:id="rId1"/>
    <sheet name=" سهام" sheetId="21" r:id="rId2"/>
    <sheet name="اوراق مشتقه" sheetId="9" r:id="rId3"/>
    <sheet name="واحدهای صندوق" sheetId="1" r:id="rId4"/>
    <sheet name="اوراق" sheetId="3" r:id="rId5"/>
    <sheet name="تعدیل قیمت" sheetId="4" r:id="rId6"/>
    <sheet name="سپرده" sheetId="2" r:id="rId7"/>
    <sheet name="درآمدها" sheetId="11" r:id="rId8"/>
    <sheet name="درآمد سرمایه گذاری در سهام " sheetId="5" r:id="rId9"/>
    <sheet name="درآمد سرمایه گذاری در صندوق" sheetId="18" r:id="rId10"/>
    <sheet name="درآمد سرمایه گذاری در اوراق بها" sheetId="6" r:id="rId11"/>
    <sheet name="مبالغ تخصیصی اوراق " sheetId="16" r:id="rId12"/>
    <sheet name="درآمد سپرده بانکی" sheetId="7" r:id="rId13"/>
    <sheet name="سایر درآمدها" sheetId="8" r:id="rId14"/>
    <sheet name="درآمد سود سهام" sheetId="12" r:id="rId15"/>
    <sheet name="درآمد سود صندوق" sheetId="20" r:id="rId16"/>
    <sheet name="سود اوراق بهادار" sheetId="13" r:id="rId17"/>
    <sheet name="سود  سپرده بانکی" sheetId="22" r:id="rId18"/>
    <sheet name="درآمد ناشی ازفروش" sheetId="15" r:id="rId19"/>
    <sheet name="درآمد ناشی از تغییر قیمت اوراق " sheetId="14" r:id="rId20"/>
  </sheets>
  <definedNames>
    <definedName name="_xlnm.Print_Area" localSheetId="1">' سهام'!$A$1:$W$12</definedName>
    <definedName name="_xlnm.Print_Area" localSheetId="0">Sheet1!$A$1:$G$33</definedName>
    <definedName name="_xlnm.Print_Area" localSheetId="4">اوراق!$A$1:$AI$23</definedName>
    <definedName name="_xlnm.Print_Area" localSheetId="5">'تعدیل قیمت'!$A$1:$P$11</definedName>
    <definedName name="_xlnm.Print_Area" localSheetId="12">'درآمد سپرده بانکی'!$A$1:$K$11</definedName>
    <definedName name="_xlnm.Print_Area" localSheetId="10">'درآمد سرمایه گذاری در اوراق بها'!$A$1:$Q$11</definedName>
    <definedName name="_xlnm.Print_Area" localSheetId="8">'درآمد سرمایه گذاری در سهام '!$A$1:$S$13</definedName>
    <definedName name="_xlnm.Print_Area" localSheetId="9">'درآمد سرمایه گذاری در صندوق'!$A$1:$T$33</definedName>
    <definedName name="_xlnm.Print_Area" localSheetId="19">'درآمد ناشی از تغییر قیمت اوراق '!$A$1:$Q$31</definedName>
    <definedName name="_xlnm.Print_Area" localSheetId="7">درآمدها!$A$1:$I$12</definedName>
    <definedName name="_xlnm.Print_Area" localSheetId="13">'سایر درآمدها'!$A$1:$F$11</definedName>
    <definedName name="_xlnm.Print_Area" localSheetId="6">سپرده!$A$1:$S$16</definedName>
    <definedName name="_xlnm.Print_Area" localSheetId="11">'مبالغ تخصیصی اوراق '!$A$1:$I$18</definedName>
    <definedName name="_xlnm.Print_Area" localSheetId="3">'واحدهای صندوق'!$A$1:$X$28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8" l="1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E27" i="18"/>
  <c r="C24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B24" i="15"/>
  <c r="C8" i="22"/>
  <c r="D8" i="22"/>
  <c r="E8" i="22"/>
  <c r="F8" i="22"/>
  <c r="G8" i="22"/>
  <c r="H8" i="22"/>
  <c r="I8" i="22"/>
  <c r="J8" i="22"/>
  <c r="K8" i="22"/>
  <c r="L8" i="22"/>
  <c r="B8" i="22"/>
  <c r="I14" i="13"/>
  <c r="J14" i="13"/>
  <c r="K14" i="13"/>
  <c r="L14" i="13"/>
  <c r="M14" i="13"/>
  <c r="N14" i="13"/>
  <c r="O14" i="13"/>
  <c r="P14" i="13"/>
  <c r="Q14" i="13"/>
  <c r="R14" i="13"/>
  <c r="H14" i="13"/>
  <c r="R23" i="1" l="1"/>
  <c r="S23" i="1"/>
  <c r="T23" i="1"/>
  <c r="U23" i="1"/>
  <c r="V23" i="1"/>
  <c r="W23" i="1"/>
  <c r="Q23" i="1"/>
  <c r="M23" i="1"/>
  <c r="J23" i="1"/>
  <c r="F23" i="1"/>
  <c r="G23" i="1"/>
  <c r="H23" i="1"/>
  <c r="E23" i="1"/>
  <c r="F10" i="2" l="1"/>
  <c r="E10" i="2"/>
  <c r="G10" i="7"/>
  <c r="C10" i="7"/>
  <c r="H10" i="2"/>
  <c r="I11" i="21"/>
  <c r="Q20" i="14"/>
  <c r="O20" i="14"/>
  <c r="M20" i="14"/>
  <c r="K20" i="14"/>
  <c r="I20" i="14"/>
  <c r="G20" i="14"/>
  <c r="E20" i="14"/>
  <c r="C20" i="14"/>
  <c r="J12" i="5"/>
  <c r="L7" i="5"/>
  <c r="C7" i="5"/>
  <c r="O7" i="21"/>
  <c r="C7" i="21"/>
  <c r="A3" i="21"/>
  <c r="E10" i="8"/>
  <c r="C10" i="8"/>
  <c r="E10" i="7"/>
  <c r="I10" i="7"/>
  <c r="F12" i="5"/>
  <c r="G12" i="5"/>
  <c r="H12" i="5"/>
  <c r="I12" i="5"/>
  <c r="K12" i="5"/>
  <c r="L12" i="5"/>
  <c r="M12" i="5"/>
  <c r="N12" i="5"/>
  <c r="O12" i="5"/>
  <c r="P12" i="5"/>
  <c r="Q12" i="5"/>
  <c r="R12" i="5"/>
  <c r="E12" i="5"/>
  <c r="C12" i="5"/>
  <c r="E11" i="11"/>
  <c r="S11" i="5" s="1"/>
  <c r="I11" i="11" l="1"/>
  <c r="S12" i="5"/>
  <c r="W11" i="21"/>
  <c r="U11" i="21"/>
  <c r="S11" i="21"/>
  <c r="Q11" i="21"/>
  <c r="O11" i="21"/>
  <c r="M11" i="21"/>
  <c r="L11" i="21"/>
  <c r="J11" i="21"/>
  <c r="G11" i="21"/>
  <c r="E11" i="21"/>
  <c r="C11" i="21"/>
  <c r="A1" i="21"/>
  <c r="C5" i="8"/>
  <c r="E5" i="8"/>
  <c r="G11" i="11" l="1"/>
  <c r="K5" i="14"/>
  <c r="C5" i="14"/>
  <c r="A3" i="14"/>
  <c r="A1" i="14"/>
  <c r="J5" i="15"/>
  <c r="B5" i="15"/>
  <c r="A3" i="15"/>
  <c r="A1" i="15"/>
  <c r="H5" i="22"/>
  <c r="B5" i="22"/>
  <c r="A3" i="22"/>
  <c r="A1" i="22"/>
  <c r="N5" i="13"/>
  <c r="H5" i="13"/>
  <c r="A3" i="13"/>
  <c r="A1" i="13"/>
  <c r="K5" i="20"/>
  <c r="I5" i="20"/>
  <c r="A3" i="20"/>
  <c r="A1" i="20"/>
  <c r="O5" i="12"/>
  <c r="I5" i="12"/>
  <c r="A3" i="12"/>
  <c r="A1" i="12"/>
  <c r="A3" i="8"/>
  <c r="A1" i="8"/>
  <c r="G6" i="7"/>
  <c r="C6" i="7"/>
  <c r="A3" i="7"/>
  <c r="A1" i="7"/>
  <c r="A3" i="16"/>
  <c r="A1" i="16"/>
  <c r="K6" i="6"/>
  <c r="C6" i="6"/>
  <c r="A3" i="6"/>
  <c r="A1" i="6"/>
  <c r="L7" i="18"/>
  <c r="C7" i="18"/>
  <c r="A3" i="18"/>
  <c r="A1" i="18"/>
  <c r="A3" i="5"/>
  <c r="A1" i="5"/>
  <c r="A3" i="11"/>
  <c r="A1" i="11"/>
  <c r="C10" i="2"/>
  <c r="H6" i="2"/>
  <c r="C6" i="2"/>
  <c r="A3" i="2"/>
  <c r="A1" i="2"/>
  <c r="C6" i="4"/>
  <c r="A3" i="4"/>
  <c r="A1" i="4"/>
  <c r="O22" i="3"/>
  <c r="Q22" i="3"/>
  <c r="S22" i="3"/>
  <c r="U22" i="3"/>
  <c r="V22" i="3"/>
  <c r="Y22" i="3"/>
  <c r="X22" i="3"/>
  <c r="AA22" i="3"/>
  <c r="AC22" i="3"/>
  <c r="AE22" i="3"/>
  <c r="AG22" i="3"/>
  <c r="AA6" i="3"/>
  <c r="O6" i="3"/>
  <c r="A3" i="3"/>
  <c r="A1" i="3"/>
  <c r="O6" i="1"/>
  <c r="C6" i="1"/>
  <c r="A3" i="1"/>
  <c r="A1" i="1"/>
  <c r="K6" i="9"/>
  <c r="O14" i="9" s="1"/>
  <c r="K22" i="9" s="1"/>
  <c r="C6" i="9"/>
  <c r="C14" i="9" s="1"/>
  <c r="C22" i="9" s="1"/>
  <c r="A3" i="9"/>
  <c r="A1" i="9"/>
  <c r="J10" i="2" l="1"/>
  <c r="AI2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<sst xmlns="http://schemas.openxmlformats.org/spreadsheetml/2006/main" count="529" uniqueCount="180">
  <si>
    <t>بهای تمام شده</t>
  </si>
  <si>
    <t>شرکت</t>
  </si>
  <si>
    <t>.....</t>
  </si>
  <si>
    <t xml:space="preserve"> شرکت ........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</si>
  <si>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</si>
  <si>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</si>
  <si>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</si>
  <si>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</si>
  <si>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</si>
  <si>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</si>
  <si>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</si>
  <si>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</si>
  <si>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</si>
  <si>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</si>
  <si>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</si>
  <si>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دلیل تعدیل</t>
  </si>
  <si>
    <t>نام اوراق بهادار</t>
  </si>
  <si>
    <t>…..</t>
  </si>
  <si>
    <t>سهام شرکت ....</t>
  </si>
  <si>
    <t>اوراق مشارکت ....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</si>
  <si>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</si>
  <si>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</si>
  <si>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</si>
  <si>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</si>
  <si>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</si>
  <si>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</si>
  <si>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</si>
  <si>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</si>
  <si>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</si>
  <si>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</si>
  <si>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</si>
  <si>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</si>
  <si>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</si>
  <si>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</si>
  <si>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</si>
  <si>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</si>
  <si>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</si>
  <si>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</si>
  <si>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</si>
  <si>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</si>
  <si>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</si>
  <si>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</si>
  <si>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</si>
  <si>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</si>
  <si>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</si>
  <si>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</si>
  <si>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</si>
  <si>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</si>
  <si>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</si>
  <si>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</si>
  <si>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</si>
  <si>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</si>
  <si>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</si>
  <si>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درصد تعدیل</t>
  </si>
  <si>
    <t>خالص ارزش فروش تعدیل شده</t>
  </si>
  <si>
    <t xml:space="preserve">قیمت تعدیل شده </t>
  </si>
  <si>
    <t xml:space="preserve">قیمت پایانی  </t>
  </si>
  <si>
    <t>نرخ سود علی الحساب</t>
  </si>
  <si>
    <t>افزایش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</si>
  <si>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</si>
  <si>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</si>
  <si>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</si>
  <si>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</si>
  <si>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</si>
  <si>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</si>
  <si>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</si>
  <si>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</si>
  <si>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</si>
  <si>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</si>
  <si>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</si>
  <si>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</si>
  <si>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</si>
  <si>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</si>
  <si>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</si>
  <si>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</si>
  <si>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</si>
  <si>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</si>
  <si>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</si>
  <si>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سود(زیان) حاصل از فروش اوراق بهادار</t>
  </si>
  <si>
    <t>مبلغ فروش</t>
  </si>
  <si>
    <t xml:space="preserve">صورت وضعیت پرتفوی </t>
  </si>
  <si>
    <t>اطلاعات آماری مرتبط با اوراق اختیار فروش تبعی خریداری شده توسط صندوق سرمایه گذاری: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</si>
  <si>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</si>
  <si>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</si>
  <si>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</si>
  <si>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</si>
  <si>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</si>
  <si>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</si>
  <si>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یادداشت ....</t>
  </si>
  <si>
    <t>یادداشت ...</t>
  </si>
  <si>
    <t xml:space="preserve"> </t>
  </si>
  <si>
    <t>درصد از کل دارایی ها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</si>
  <si>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</si>
  <si>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</si>
  <si>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</si>
  <si>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</si>
  <si>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</si>
  <si>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</si>
  <si>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</si>
  <si>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</si>
  <si>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r>
      <t>شرکت</t>
    </r>
    <r>
      <rPr>
        <sz val="11"/>
        <color theme="1"/>
        <rFont val="Calibri"/>
        <family val="2"/>
        <scheme val="minor"/>
      </rPr>
      <t>...</t>
    </r>
  </si>
  <si>
    <t>مدیر صندوق</t>
  </si>
  <si>
    <t>ورقه الف</t>
  </si>
  <si>
    <t>ورقه ب</t>
  </si>
  <si>
    <t xml:space="preserve">شرکت مادر </t>
  </si>
  <si>
    <t>ورقه د</t>
  </si>
  <si>
    <r>
      <t>صندوق</t>
    </r>
    <r>
      <rPr>
        <sz val="7"/>
        <color theme="1"/>
        <rFont val="Calibri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</t>
    </r>
    <r>
      <rPr>
        <sz val="7"/>
        <color theme="1"/>
        <rFont val="Calibri"/>
        <family val="2"/>
        <scheme val="minor"/>
      </rPr>
      <t>…</t>
    </r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</si>
  <si>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</si>
  <si>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</si>
  <si>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</si>
  <si>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</si>
  <si>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</si>
  <si>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</si>
  <si>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</si>
  <si>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</si>
  <si>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اطلاعات آماری مرتبط با موقعیت های اخذ شده در اوراق اختیار معامله توسط صندوق سرمایه گذاری:</t>
  </si>
  <si>
    <t>نوع موقعیت</t>
  </si>
  <si>
    <t>نوع اختیار</t>
  </si>
  <si>
    <t>استراتژی ماخوذه</t>
  </si>
  <si>
    <t>اطلاعات آماری مرتبط با قراردادهای آتی توسط صندوق سرمایه گذاری:</t>
  </si>
  <si>
    <t>صندوق</t>
  </si>
  <si>
    <t>تعداد واحد</t>
  </si>
  <si>
    <t>5-2</t>
  </si>
  <si>
    <t>3-2-درآمد حاصل از سرمایه­گذاری در اوراق بهادار با درآمد ثابت:</t>
  </si>
  <si>
    <t>1-3-2-مبالغ تخصیص یافته بابت خرید و نگهداری اوراق بهادار با درآمد ثابت (نرخ سود ترجیحی)</t>
  </si>
  <si>
    <t>4-2-درآمد حاصل از سرمایه­گذاری در سپرده بانکی و گواهی سپرده:</t>
  </si>
  <si>
    <t>5-2-سایر درآمدها:</t>
  </si>
  <si>
    <t>2-2-درآمد حاصل از سرمایه­گذاری در واحدهای صندوق:</t>
  </si>
  <si>
    <t>درآمد سود صندوق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</si>
  <si>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</si>
  <si>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</si>
  <si>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4-1- سرمایه‌گذاری در  سپرده‌ بانکی</t>
  </si>
  <si>
    <t>نام صندوق</t>
  </si>
  <si>
    <t>تاریخ تقسیم سود</t>
  </si>
  <si>
    <t>سود متعلق به هر واحد</t>
  </si>
  <si>
    <t>خرید/صدور طی دوره</t>
  </si>
  <si>
    <t>فروش /ابطال طی دوره</t>
  </si>
  <si>
    <t>تعداد واحد صندوق در زمان تقسیم سود</t>
  </si>
  <si>
    <t>خالص درآمد سود صندوق</t>
  </si>
  <si>
    <t>قیمت ابطال/ بازار هر واحد</t>
  </si>
  <si>
    <t>صندوق ......</t>
  </si>
  <si>
    <t>سود اوراق بهادار با درآمد ثابت</t>
  </si>
  <si>
    <t>سود سپرده بانکی</t>
  </si>
  <si>
    <t>‫سپرده بانکی نزد بانک خاورميانه</t>
  </si>
  <si>
    <t>‫سپرده بانکی کوتاه مدت - خاورميانه</t>
  </si>
  <si>
    <t>صندوق سرمایه گذاری اختصاصی بازارگردانی بازده معاملات</t>
  </si>
  <si>
    <t>فولاد کاویان (فوکا)</t>
  </si>
  <si>
    <t>ارمغان فیروزه آسیا (فیروزا)</t>
  </si>
  <si>
    <t>گنجینه داریوش (توازن معیار) (گنجینه)</t>
  </si>
  <si>
    <t>افرا نماد پایدار (افران)</t>
  </si>
  <si>
    <t>بازده پایا (بازده)</t>
  </si>
  <si>
    <t>درآمد ثابت کیمیا (اونیکس)</t>
  </si>
  <si>
    <t>آسمان دامون (دامون)</t>
  </si>
  <si>
    <t>با درآمد ثابت بازده مانا (بمان)</t>
  </si>
  <si>
    <t>بخشی بازده صنایع (بازبیمه)</t>
  </si>
  <si>
    <t>ارکیده (ارکیده)</t>
  </si>
  <si>
    <t>بازده سهام (سهامدار)</t>
  </si>
  <si>
    <t>مشترک دیار (دیار)</t>
  </si>
  <si>
    <t>بخشی بازده صنایع 2 (طعام)</t>
  </si>
  <si>
    <t>کاهش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</si>
  <si>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</si>
  <si>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</si>
  <si>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درامد حاصل از بازارگردانی</t>
  </si>
  <si>
    <t>پایا ثروت پویا (پایا)</t>
  </si>
  <si>
    <t>صندوق سرمایه گذاری بازده نقره نوا (سیلور)</t>
  </si>
  <si>
    <t>1405/01/31</t>
  </si>
  <si>
    <t>برای ماه منتهی به 1405/02/31</t>
  </si>
  <si>
    <t>طی اردیبهشت ماه</t>
  </si>
  <si>
    <t>از ابتدای سال مالی تا پایان اردیبهشت ماه</t>
  </si>
  <si>
    <t>1405/02/31</t>
  </si>
  <si>
    <t>ارزش پاداش (پاداش)</t>
  </si>
  <si>
    <t>با درآمد ثابت ثمر گندم (ثمر)</t>
  </si>
  <si>
    <t xml:space="preserve">سهامدار/کوتاه مدت خاورمیانه نیایش	</t>
  </si>
  <si>
    <t>-</t>
  </si>
  <si>
    <t>پایا/کوتاه مدت خاورمیانه نیایش</t>
  </si>
  <si>
    <t>سیلور/کوتاه مدت خاورمیانه نیایش</t>
  </si>
  <si>
    <t>صنایع/کوتاه مدت خاورمیانه نیایش</t>
  </si>
  <si>
    <t>مانا/کوتاه مدت خاورمیانه نیایش</t>
  </si>
  <si>
    <t xml:space="preserve">دیار/کوتاه مدت خاورمیانه نیایش	</t>
  </si>
  <si>
    <t xml:space="preserve">طعام/کوتاه مدت خاورمیانه نیایش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</si>
</sst>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 * #,##0.00_-_ ;_ * #,##0.00\-_ ;_ * &quot;-&quot;??_-_ ;_ @_ "/>
    <numFmt numFmtId="165" formatCode="_ * #,##0_-_ ;_ * #,##0\-_ ;_ * &quot;-&quot;??_-_ ;_ @_ "/>
    <numFmt numFmtId="166" formatCode="_ * #,##0.00_-_ر_ي_ا_ل_ ;_ * #,##0.00\-_ر_ي_ا_ل_ ;_ * &quot;-&quot;??_-_ر_ي_ا_ل_ ;_ @_ "/>
    <numFmt numFmtId="167" formatCode="#,##0;\(#,##0\);"/>
    <numFmt numFmtId="168" formatCode="_(* #,##0_);_(* \(#,##0\);_(* &quot;-&quot;??_);_(@_)"/>
    <numFmt numFmtId="169" formatCode="0.00_);[Red]\(0.00\)"/>
  </numFmts>
  <fonts count="3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i/>
      <sz val="10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0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Calibri"/>
      <family val="2"/>
      <scheme val="minor"/>
    </font>
    <font>
      <b/>
      <sz val="8"/>
      <color theme="1"/>
      <name val="B Nazanin"/>
      <charset val="178"/>
    </font>
    <font>
      <sz val="11"/>
      <color theme="1"/>
      <name val="Calibri"/>
      <family val="2"/>
      <charset val="178"/>
      <scheme val="minor"/>
    </font>
    <font>
      <sz val="10"/>
      <color theme="1"/>
      <name val="B Nazanin"/>
      <family val="2"/>
      <charset val="178"/>
    </font>
    <font>
      <sz val="11"/>
      <color rgb="FF000000"/>
      <name val="B Nazanin"/>
      <charset val="178"/>
    </font>
    <font>
      <sz val="14"/>
      <color theme="1"/>
      <name val="Calibri"/>
      <family val="2"/>
      <charset val="178"/>
      <scheme val="minor"/>
    </font>
    <font>
      <b/>
      <sz val="11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/>
    <xf numFmtId="0" fontId="3" fillId="0" borderId="1" xfId="0" applyFont="1" applyBorder="1"/>
    <xf numFmtId="0" fontId="4" fillId="0" borderId="0" xfId="0" applyFont="1" applyAlignment="1">
      <alignment vertical="center" wrapText="1" readingOrder="2"/>
    </xf>
    <xf numFmtId="0" fontId="3" fillId="0" borderId="0" xfId="0" applyFont="1"/>
    <xf numFmtId="0" fontId="4" fillId="0" borderId="4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right" vertical="center" wrapText="1" readingOrder="2"/>
    </xf>
    <xf numFmtId="0" fontId="6" fillId="0" borderId="0" xfId="0" applyFont="1"/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wrapText="1" readingOrder="2"/>
    </xf>
    <xf numFmtId="0" fontId="3" fillId="0" borderId="0" xfId="0" applyFont="1" applyAlignment="1">
      <alignment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readingOrder="2"/>
    </xf>
    <xf numFmtId="0" fontId="10" fillId="0" borderId="0" xfId="0" applyFont="1"/>
    <xf numFmtId="0" fontId="2" fillId="0" borderId="4" xfId="0" applyFont="1" applyBorder="1"/>
    <xf numFmtId="0" fontId="9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vertical="center" readingOrder="2"/>
    </xf>
    <xf numFmtId="0" fontId="6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 readingOrder="2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readingOrder="2"/>
    </xf>
    <xf numFmtId="0" fontId="4" fillId="0" borderId="1" xfId="0" applyFont="1" applyBorder="1" applyAlignment="1">
      <alignment vertical="center" wrapText="1" readingOrder="2"/>
    </xf>
    <xf numFmtId="0" fontId="5" fillId="0" borderId="1" xfId="0" applyFont="1" applyBorder="1" applyAlignment="1">
      <alignment vertical="center" wrapText="1" readingOrder="2"/>
    </xf>
    <xf numFmtId="0" fontId="14" fillId="0" borderId="0" xfId="0" applyFont="1" applyAlignment="1">
      <alignment horizontal="center"/>
    </xf>
    <xf numFmtId="0" fontId="14" fillId="0" borderId="0" xfId="0" applyFont="1"/>
    <xf numFmtId="0" fontId="19" fillId="0" borderId="6" xfId="0" applyFont="1" applyBorder="1" applyAlignment="1">
      <alignment horizontal="center" vertical="center" wrapText="1" readingOrder="2"/>
    </xf>
    <xf numFmtId="0" fontId="20" fillId="0" borderId="6" xfId="0" applyFont="1" applyBorder="1" applyAlignment="1">
      <alignment horizontal="center" vertical="center" wrapText="1" readingOrder="2"/>
    </xf>
    <xf numFmtId="0" fontId="21" fillId="0" borderId="6" xfId="0" applyFont="1" applyBorder="1" applyAlignment="1">
      <alignment horizontal="center" vertical="center" wrapText="1" readingOrder="2"/>
    </xf>
    <xf numFmtId="0" fontId="23" fillId="0" borderId="6" xfId="0" applyFont="1" applyBorder="1" applyAlignment="1">
      <alignment horizontal="center" vertical="center" wrapText="1" readingOrder="2"/>
    </xf>
    <xf numFmtId="0" fontId="22" fillId="0" borderId="6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/>
    </xf>
    <xf numFmtId="0" fontId="2" fillId="0" borderId="0" xfId="0" applyFont="1" applyAlignment="1">
      <alignment readingOrder="2"/>
    </xf>
    <xf numFmtId="0" fontId="25" fillId="0" borderId="4" xfId="0" applyFont="1" applyBorder="1"/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 wrapText="1" readingOrder="2"/>
    </xf>
    <xf numFmtId="165" fontId="2" fillId="0" borderId="0" xfId="1" applyNumberFormat="1" applyFont="1" applyAlignment="1">
      <alignment horizontal="center" vertical="center" readingOrder="2"/>
    </xf>
    <xf numFmtId="165" fontId="2" fillId="0" borderId="0" xfId="1" applyNumberFormat="1" applyFont="1" applyAlignment="1">
      <alignment horizontal="center" vertical="center" wrapText="1" readingOrder="2"/>
    </xf>
    <xf numFmtId="165" fontId="2" fillId="0" borderId="0" xfId="1" applyNumberFormat="1" applyFont="1" applyAlignment="1">
      <alignment horizontal="center"/>
    </xf>
    <xf numFmtId="3" fontId="3" fillId="0" borderId="0" xfId="0" applyNumberFormat="1" applyFont="1"/>
    <xf numFmtId="166" fontId="2" fillId="0" borderId="0" xfId="0" applyNumberFormat="1" applyFont="1" applyAlignment="1">
      <alignment horizontal="center" vertical="center" wrapText="1" readingOrder="2"/>
    </xf>
    <xf numFmtId="166" fontId="2" fillId="0" borderId="2" xfId="0" applyNumberFormat="1" applyFont="1" applyBorder="1" applyAlignment="1">
      <alignment horizontal="center" vertical="center" wrapText="1" readingOrder="2"/>
    </xf>
    <xf numFmtId="165" fontId="2" fillId="0" borderId="2" xfId="0" applyNumberFormat="1" applyFont="1" applyBorder="1" applyAlignment="1">
      <alignment horizontal="center" vertical="center" wrapText="1" readingOrder="2"/>
    </xf>
    <xf numFmtId="165" fontId="2" fillId="0" borderId="2" xfId="0" applyNumberFormat="1" applyFont="1" applyBorder="1" applyAlignment="1">
      <alignment horizontal="center" vertical="center" readingOrder="2"/>
    </xf>
    <xf numFmtId="165" fontId="3" fillId="0" borderId="0" xfId="1" applyNumberFormat="1" applyFont="1" applyAlignment="1">
      <alignment horizontal="center" vertical="center" readingOrder="2"/>
    </xf>
    <xf numFmtId="165" fontId="3" fillId="0" borderId="2" xfId="0" applyNumberFormat="1" applyFont="1" applyBorder="1" applyAlignment="1">
      <alignment horizontal="center" vertical="center" readingOrder="2"/>
    </xf>
    <xf numFmtId="164" fontId="3" fillId="0" borderId="0" xfId="0" applyNumberFormat="1" applyFont="1" applyAlignment="1">
      <alignment horizontal="center" vertical="center" wrapText="1" readingOrder="2"/>
    </xf>
    <xf numFmtId="164" fontId="3" fillId="0" borderId="2" xfId="0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vertical="center" wrapText="1"/>
    </xf>
    <xf numFmtId="165" fontId="5" fillId="0" borderId="0" xfId="1" applyNumberFormat="1" applyFont="1" applyAlignment="1">
      <alignment horizontal="center" vertical="center" wrapText="1" readingOrder="2"/>
    </xf>
    <xf numFmtId="165" fontId="7" fillId="0" borderId="2" xfId="0" applyNumberFormat="1" applyFont="1" applyBorder="1" applyAlignment="1">
      <alignment vertical="center" wrapText="1" readingOrder="2"/>
    </xf>
    <xf numFmtId="165" fontId="5" fillId="0" borderId="5" xfId="1" applyNumberFormat="1" applyFont="1" applyBorder="1" applyAlignment="1">
      <alignment horizontal="center" vertical="center" wrapText="1" readingOrder="2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 wrapText="1" readingOrder="2"/>
    </xf>
    <xf numFmtId="38" fontId="6" fillId="0" borderId="0" xfId="1" applyNumberFormat="1" applyFont="1" applyBorder="1" applyAlignment="1">
      <alignment horizontal="center" vertical="center" wrapText="1"/>
    </xf>
    <xf numFmtId="38" fontId="6" fillId="0" borderId="0" xfId="1" applyNumberFormat="1" applyFont="1" applyAlignment="1">
      <alignment horizontal="center" vertical="center" wrapText="1"/>
    </xf>
    <xf numFmtId="38" fontId="6" fillId="0" borderId="0" xfId="1" applyNumberFormat="1" applyFont="1"/>
    <xf numFmtId="0" fontId="6" fillId="0" borderId="1" xfId="0" applyFont="1" applyBorder="1"/>
    <xf numFmtId="165" fontId="3" fillId="0" borderId="0" xfId="1" applyNumberFormat="1" applyFont="1" applyAlignment="1">
      <alignment horizontal="center" vertical="center" wrapText="1" readingOrder="2"/>
    </xf>
    <xf numFmtId="165" fontId="3" fillId="0" borderId="0" xfId="1" applyNumberFormat="1" applyFont="1"/>
    <xf numFmtId="165" fontId="3" fillId="0" borderId="2" xfId="1" applyNumberFormat="1" applyFont="1" applyBorder="1" applyAlignment="1">
      <alignment horizontal="center" vertical="center" readingOrder="2"/>
    </xf>
    <xf numFmtId="165" fontId="3" fillId="0" borderId="2" xfId="1" applyNumberFormat="1" applyFont="1" applyBorder="1" applyAlignment="1">
      <alignment horizontal="center" vertical="center" wrapText="1" readingOrder="2"/>
    </xf>
    <xf numFmtId="165" fontId="3" fillId="0" borderId="0" xfId="1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horizontal="right" vertical="center" wrapText="1" readingOrder="2"/>
    </xf>
    <xf numFmtId="165" fontId="3" fillId="0" borderId="0" xfId="1" applyNumberFormat="1" applyFont="1" applyAlignment="1">
      <alignment horizontal="right" vertical="center" readingOrder="2"/>
    </xf>
    <xf numFmtId="165" fontId="3" fillId="0" borderId="0" xfId="1" applyNumberFormat="1" applyFont="1" applyBorder="1" applyAlignment="1">
      <alignment horizontal="right"/>
    </xf>
    <xf numFmtId="165" fontId="3" fillId="0" borderId="0" xfId="1" applyNumberFormat="1" applyFont="1" applyAlignment="1">
      <alignment horizontal="right"/>
    </xf>
    <xf numFmtId="165" fontId="3" fillId="0" borderId="0" xfId="1" applyNumberFormat="1" applyFont="1" applyBorder="1" applyAlignment="1">
      <alignment horizontal="center" vertical="center" readingOrder="2"/>
    </xf>
    <xf numFmtId="165" fontId="5" fillId="0" borderId="1" xfId="1" applyNumberFormat="1" applyFont="1" applyBorder="1" applyAlignment="1">
      <alignment horizontal="center" vertical="center" wrapText="1" readingOrder="2"/>
    </xf>
    <xf numFmtId="165" fontId="7" fillId="0" borderId="0" xfId="1" applyNumberFormat="1" applyFont="1" applyAlignment="1">
      <alignment horizontal="center" vertical="center" wrapText="1" readingOrder="2"/>
    </xf>
    <xf numFmtId="165" fontId="6" fillId="0" borderId="0" xfId="1" applyNumberFormat="1" applyFont="1" applyAlignment="1">
      <alignment vertical="center" wrapText="1"/>
    </xf>
    <xf numFmtId="0" fontId="0" fillId="0" borderId="12" xfId="0" applyBorder="1"/>
    <xf numFmtId="0" fontId="0" fillId="0" borderId="3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1" xfId="0" applyFont="1" applyBorder="1" applyAlignment="1">
      <alignment horizontal="center" vertical="center" wrapText="1" readingOrder="2"/>
    </xf>
    <xf numFmtId="10" fontId="3" fillId="0" borderId="2" xfId="2" applyNumberFormat="1" applyFont="1" applyBorder="1" applyAlignment="1">
      <alignment horizontal="center" vertical="center" wrapText="1" readingOrder="2"/>
    </xf>
    <xf numFmtId="10" fontId="3" fillId="0" borderId="0" xfId="2" applyNumberFormat="1" applyFont="1" applyAlignment="1">
      <alignment horizontal="center" vertical="center" wrapText="1" readingOrder="2"/>
    </xf>
    <xf numFmtId="165" fontId="3" fillId="0" borderId="0" xfId="1" applyNumberFormat="1" applyFont="1" applyBorder="1" applyAlignment="1">
      <alignment vertical="center" wrapText="1"/>
    </xf>
    <xf numFmtId="167" fontId="27" fillId="0" borderId="16" xfId="0" applyNumberFormat="1" applyFont="1" applyBorder="1" applyAlignment="1">
      <alignment horizontal="center" vertical="center"/>
    </xf>
    <xf numFmtId="167" fontId="27" fillId="0" borderId="17" xfId="0" applyNumberFormat="1" applyFont="1" applyBorder="1" applyAlignment="1">
      <alignment horizontal="center" vertical="center"/>
    </xf>
    <xf numFmtId="10" fontId="5" fillId="0" borderId="1" xfId="2" applyNumberFormat="1" applyFont="1" applyBorder="1" applyAlignment="1">
      <alignment horizontal="center" vertical="center" wrapText="1" readingOrder="2"/>
    </xf>
    <xf numFmtId="10" fontId="5" fillId="0" borderId="5" xfId="2" applyNumberFormat="1" applyFont="1" applyBorder="1" applyAlignment="1">
      <alignment horizontal="center" vertical="center" wrapText="1" readingOrder="2"/>
    </xf>
    <xf numFmtId="164" fontId="5" fillId="0" borderId="1" xfId="1" applyFont="1" applyBorder="1" applyAlignment="1">
      <alignment horizontal="center" vertical="center" wrapText="1" readingOrder="2"/>
    </xf>
    <xf numFmtId="164" fontId="5" fillId="0" borderId="5" xfId="1" applyFont="1" applyBorder="1" applyAlignment="1">
      <alignment horizontal="center" vertical="center" wrapText="1" readingOrder="2"/>
    </xf>
    <xf numFmtId="43" fontId="5" fillId="0" borderId="0" xfId="0" applyNumberFormat="1" applyFont="1" applyAlignment="1">
      <alignment horizontal="center" vertical="center" wrapText="1" readingOrder="2"/>
    </xf>
    <xf numFmtId="165" fontId="5" fillId="0" borderId="0" xfId="1" applyNumberFormat="1" applyFont="1" applyBorder="1" applyAlignment="1">
      <alignment horizontal="right" vertical="center" wrapText="1" readingOrder="2"/>
    </xf>
    <xf numFmtId="165" fontId="5" fillId="0" borderId="0" xfId="1" applyNumberFormat="1" applyFont="1" applyBorder="1" applyAlignment="1">
      <alignment vertical="center" wrapText="1" readingOrder="2"/>
    </xf>
    <xf numFmtId="164" fontId="5" fillId="0" borderId="0" xfId="1" applyFont="1" applyBorder="1" applyAlignment="1">
      <alignment horizontal="center" vertical="center" wrapText="1" readingOrder="2"/>
    </xf>
    <xf numFmtId="164" fontId="2" fillId="0" borderId="2" xfId="1" applyFont="1" applyBorder="1" applyAlignment="1">
      <alignment horizontal="center" vertical="center" wrapText="1" readingOrder="2"/>
    </xf>
    <xf numFmtId="165" fontId="7" fillId="0" borderId="11" xfId="1" applyNumberFormat="1" applyFont="1" applyBorder="1" applyAlignment="1">
      <alignment horizontal="center" vertical="center" wrapText="1" readingOrder="2"/>
    </xf>
    <xf numFmtId="0" fontId="29" fillId="0" borderId="0" xfId="0" applyFont="1"/>
    <xf numFmtId="168" fontId="6" fillId="0" borderId="0" xfId="1" applyNumberFormat="1" applyFont="1" applyAlignment="1">
      <alignment horizontal="center" vertical="center"/>
    </xf>
    <xf numFmtId="168" fontId="28" fillId="0" borderId="0" xfId="0" applyNumberFormat="1" applyFont="1" applyAlignment="1">
      <alignment horizontal="center" vertical="center" wrapText="1" readingOrder="2"/>
    </xf>
    <xf numFmtId="168" fontId="28" fillId="0" borderId="11" xfId="0" applyNumberFormat="1" applyFont="1" applyBorder="1" applyAlignment="1">
      <alignment horizontal="center" vertical="center" wrapText="1" readingOrder="2"/>
    </xf>
    <xf numFmtId="165" fontId="9" fillId="0" borderId="0" xfId="1" applyNumberFormat="1" applyFont="1" applyAlignment="1">
      <alignment vertical="center" readingOrder="2"/>
    </xf>
    <xf numFmtId="0" fontId="3" fillId="0" borderId="10" xfId="0" applyFont="1" applyBorder="1" applyAlignment="1">
      <alignment vertical="center" wrapText="1"/>
    </xf>
    <xf numFmtId="165" fontId="7" fillId="0" borderId="0" xfId="1" applyNumberFormat="1" applyFont="1" applyBorder="1" applyAlignment="1">
      <alignment horizontal="center" vertical="center" wrapText="1" readingOrder="2"/>
    </xf>
    <xf numFmtId="168" fontId="28" fillId="0" borderId="0" xfId="0" applyNumberFormat="1" applyFont="1" applyAlignment="1">
      <alignment horizontal="left" vertical="center" wrapText="1" readingOrder="2"/>
    </xf>
    <xf numFmtId="43" fontId="28" fillId="0" borderId="0" xfId="0" applyNumberFormat="1" applyFont="1" applyAlignment="1">
      <alignment horizontal="left" vertical="center" wrapText="1" readingOrder="2"/>
    </xf>
    <xf numFmtId="168" fontId="28" fillId="0" borderId="1" xfId="0" applyNumberFormat="1" applyFont="1" applyBorder="1" applyAlignment="1">
      <alignment horizontal="left" vertical="center" wrapText="1" readingOrder="2"/>
    </xf>
    <xf numFmtId="168" fontId="30" fillId="0" borderId="5" xfId="0" applyNumberFormat="1" applyFont="1" applyBorder="1" applyAlignment="1">
      <alignment vertical="center" wrapText="1" readingOrder="2"/>
    </xf>
    <xf numFmtId="164" fontId="13" fillId="0" borderId="0" xfId="1" applyFont="1" applyAlignment="1">
      <alignment vertical="center" readingOrder="2"/>
    </xf>
    <xf numFmtId="43" fontId="28" fillId="0" borderId="5" xfId="0" applyNumberFormat="1" applyFont="1" applyBorder="1" applyAlignment="1">
      <alignment horizontal="left" vertical="center" wrapText="1" readingOrder="2"/>
    </xf>
    <xf numFmtId="43" fontId="28" fillId="0" borderId="1" xfId="0" applyNumberFormat="1" applyFont="1" applyBorder="1" applyAlignment="1">
      <alignment horizontal="left" vertical="center" wrapText="1" readingOrder="2"/>
    </xf>
    <xf numFmtId="0" fontId="3" fillId="0" borderId="11" xfId="0" applyFont="1" applyBorder="1"/>
    <xf numFmtId="165" fontId="3" fillId="0" borderId="0" xfId="1" applyNumberFormat="1" applyFont="1" applyAlignment="1">
      <alignment horizontal="center"/>
    </xf>
    <xf numFmtId="0" fontId="3" fillId="0" borderId="11" xfId="0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169" fontId="3" fillId="0" borderId="0" xfId="2" applyNumberFormat="1" applyFont="1" applyBorder="1" applyAlignment="1">
      <alignment horizontal="center" vertical="center" wrapText="1" readingOrder="2"/>
    </xf>
    <xf numFmtId="169" fontId="3" fillId="0" borderId="11" xfId="2" applyNumberFormat="1" applyFont="1" applyBorder="1" applyAlignment="1">
      <alignment horizontal="center" vertical="center" wrapText="1" readingOrder="2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 wrapText="1" readingOrder="2"/>
    </xf>
    <xf numFmtId="0" fontId="6" fillId="0" borderId="11" xfId="0" applyFont="1" applyBorder="1" applyAlignment="1">
      <alignment horizontal="center" vertical="center"/>
    </xf>
    <xf numFmtId="165" fontId="28" fillId="0" borderId="0" xfId="1" applyNumberFormat="1" applyFont="1" applyBorder="1" applyAlignment="1">
      <alignment horizontal="center" vertical="center" wrapText="1" readingOrder="2"/>
    </xf>
    <xf numFmtId="165" fontId="28" fillId="0" borderId="11" xfId="1" applyNumberFormat="1" applyFont="1" applyBorder="1" applyAlignment="1">
      <alignment horizontal="center" vertical="center" wrapText="1" readingOrder="2"/>
    </xf>
    <xf numFmtId="0" fontId="6" fillId="0" borderId="11" xfId="0" applyFont="1" applyBorder="1"/>
    <xf numFmtId="38" fontId="6" fillId="0" borderId="11" xfId="1" applyNumberFormat="1" applyFont="1" applyBorder="1" applyAlignment="1">
      <alignment horizontal="center" vertical="center" wrapText="1"/>
    </xf>
    <xf numFmtId="168" fontId="6" fillId="0" borderId="11" xfId="0" applyNumberFormat="1" applyFont="1" applyBorder="1" applyAlignment="1">
      <alignment horizontal="center" vertical="center"/>
    </xf>
    <xf numFmtId="43" fontId="3" fillId="0" borderId="11" xfId="0" applyNumberFormat="1" applyFont="1" applyBorder="1"/>
    <xf numFmtId="43" fontId="5" fillId="0" borderId="11" xfId="0" applyNumberFormat="1" applyFont="1" applyBorder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right" vertical="center" readingOrder="2"/>
    </xf>
    <xf numFmtId="0" fontId="4" fillId="0" borderId="1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readingOrder="2"/>
    </xf>
    <xf numFmtId="0" fontId="9" fillId="0" borderId="3" xfId="0" applyFont="1" applyBorder="1" applyAlignment="1">
      <alignment horizontal="right" vertical="center" readingOrder="2"/>
    </xf>
    <xf numFmtId="0" fontId="2" fillId="0" borderId="3" xfId="0" applyFont="1" applyBorder="1" applyAlignment="1">
      <alignment horizontal="center" readingOrder="2"/>
    </xf>
    <xf numFmtId="0" fontId="3" fillId="0" borderId="18" xfId="0" applyFont="1" applyBorder="1" applyAlignment="1">
      <alignment horizontal="center" vertical="center" readingOrder="2"/>
    </xf>
    <xf numFmtId="0" fontId="3" fillId="0" borderId="10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 readingOrder="2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 readingOrder="2"/>
    </xf>
    <xf numFmtId="0" fontId="21" fillId="0" borderId="6" xfId="0" applyFont="1" applyBorder="1" applyAlignment="1">
      <alignment horizontal="center" vertical="center" wrapText="1" readingOrder="2"/>
    </xf>
    <xf numFmtId="0" fontId="22" fillId="0" borderId="6" xfId="0" applyFont="1" applyBorder="1" applyAlignment="1">
      <alignment horizontal="center" vertical="center" wrapText="1" readingOrder="2"/>
    </xf>
    <xf numFmtId="0" fontId="4" fillId="0" borderId="4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readingOrder="2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116967</xdr:colOff>
      <xdr:row>55</xdr:row>
      <xdr:rowOff>170688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8141A2-DC89-2734-4FE5-D6B33C0D4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644633" y="0"/>
          <a:ext cx="7594092" cy="10648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0CAD5-F01C-430A-94D4-B59B0421C908}">
  <dimension ref="A1:G33"/>
  <sheetViews>
    <sheetView rightToLeft="1" tabSelected="1" view="pageBreakPreview" zoomScale="55" zoomScaleNormal="100" zoomScaleSheetLayoutView="55" workbookViewId="0">
      <selection activeCell="Z15" sqref="Z15"/>
    </sheetView>
  </sheetViews>
  <sheetFormatPr defaultRowHeight="15"/>
  <cols>
    <col min="1" max="1" width="7.140625" customWidth="1"/>
    <col min="7" max="7" width="4.42578125" customWidth="1"/>
  </cols>
  <sheetData>
    <row r="1" spans="1:7">
      <c r="A1" s="113"/>
      <c r="B1" s="114"/>
      <c r="C1" s="114"/>
      <c r="D1" s="114"/>
      <c r="E1" s="114"/>
      <c r="F1" s="114"/>
      <c r="G1" s="115"/>
    </row>
    <row r="2" spans="1:7">
      <c r="A2" s="116"/>
      <c r="G2" s="117"/>
    </row>
    <row r="3" spans="1:7">
      <c r="A3" s="116"/>
      <c r="G3" s="117"/>
    </row>
    <row r="4" spans="1:7">
      <c r="A4" s="116"/>
      <c r="G4" s="117"/>
    </row>
    <row r="5" spans="1:7">
      <c r="A5" s="116"/>
      <c r="G5" s="117"/>
    </row>
    <row r="6" spans="1:7">
      <c r="A6" s="116"/>
      <c r="G6" s="117"/>
    </row>
    <row r="7" spans="1:7">
      <c r="A7" s="116"/>
      <c r="G7" s="117"/>
    </row>
    <row r="8" spans="1:7">
      <c r="A8" s="116"/>
      <c r="G8" s="117"/>
    </row>
    <row r="9" spans="1:7">
      <c r="A9" s="116"/>
      <c r="G9" s="117"/>
    </row>
    <row r="10" spans="1:7">
      <c r="A10" s="116"/>
      <c r="G10" s="117"/>
    </row>
    <row r="11" spans="1:7">
      <c r="A11" s="116"/>
      <c r="G11" s="117"/>
    </row>
    <row r="12" spans="1:7">
      <c r="A12" s="116"/>
      <c r="G12" s="117"/>
    </row>
    <row r="13" spans="1:7">
      <c r="A13" s="116"/>
      <c r="G13" s="117"/>
    </row>
    <row r="14" spans="1:7">
      <c r="A14" s="116"/>
      <c r="G14" s="117"/>
    </row>
    <row r="15" spans="1:7">
      <c r="A15" s="116"/>
      <c r="G15" s="117"/>
    </row>
    <row r="16" spans="1:7">
      <c r="A16" s="116"/>
      <c r="G16" s="117"/>
    </row>
    <row r="17" spans="1:7">
      <c r="A17" s="116"/>
      <c r="G17" s="117"/>
    </row>
    <row r="18" spans="1:7">
      <c r="A18" s="116"/>
      <c r="G18" s="117"/>
    </row>
    <row r="19" spans="1:7">
      <c r="A19" s="116"/>
      <c r="G19" s="117"/>
    </row>
    <row r="20" spans="1:7">
      <c r="A20" s="116"/>
      <c r="G20" s="117"/>
    </row>
    <row r="21" spans="1:7">
      <c r="A21" s="116"/>
      <c r="G21" s="117"/>
    </row>
    <row r="22" spans="1:7">
      <c r="A22" s="116"/>
      <c r="G22" s="117"/>
    </row>
    <row r="23" spans="1:7">
      <c r="A23" s="116"/>
      <c r="G23" s="117"/>
    </row>
    <row r="24" spans="1:7">
      <c r="A24" s="116"/>
      <c r="G24" s="117"/>
    </row>
    <row r="25" spans="1:7">
      <c r="A25" s="116"/>
      <c r="G25" s="117"/>
    </row>
    <row r="26" spans="1:7">
      <c r="A26" s="116"/>
      <c r="G26" s="117"/>
    </row>
    <row r="27" spans="1:7">
      <c r="A27" s="116"/>
      <c r="G27" s="117"/>
    </row>
    <row r="28" spans="1:7">
      <c r="A28" s="116"/>
      <c r="G28" s="117"/>
    </row>
    <row r="29" spans="1:7">
      <c r="A29" s="116"/>
      <c r="G29" s="117"/>
    </row>
    <row r="30" spans="1:7">
      <c r="A30" s="116"/>
      <c r="G30" s="117"/>
    </row>
    <row r="31" spans="1:7">
      <c r="A31" s="116"/>
      <c r="G31" s="117"/>
    </row>
    <row r="32" spans="1:7">
      <c r="A32" s="116"/>
      <c r="G32" s="117"/>
    </row>
    <row r="33" spans="1:7">
      <c r="A33" s="116"/>
      <c r="G33" s="117"/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S28"/>
  <sheetViews>
    <sheetView rightToLeft="1" view="pageBreakPreview" zoomScale="70" zoomScaleNormal="100" zoomScaleSheetLayoutView="70" workbookViewId="0">
      <selection activeCell="N30" sqref="N30"/>
    </sheetView>
  </sheetViews>
  <sheetFormatPr defaultColWidth="9.140625" defaultRowHeight="15.75"/>
  <cols>
    <col min="1" max="1" width="26" style="6" bestFit="1" customWidth="1"/>
    <col min="2" max="2" width="0.5703125" style="6" customWidth="1"/>
    <col min="3" max="3" width="9.140625" style="6" customWidth="1"/>
    <col min="4" max="4" width="0.42578125" style="6" customWidth="1"/>
    <col min="5" max="5" width="14.140625" style="6" bestFit="1" customWidth="1"/>
    <col min="6" max="6" width="0.85546875" style="6" customWidth="1"/>
    <col min="7" max="7" width="12.7109375" style="6" bestFit="1" customWidth="1"/>
    <col min="8" max="8" width="1" style="6" customWidth="1"/>
    <col min="9" max="9" width="13.140625" style="6" bestFit="1" customWidth="1"/>
    <col min="10" max="10" width="12.5703125" style="6" customWidth="1"/>
    <col min="11" max="11" width="0.7109375" style="6" customWidth="1"/>
    <col min="12" max="12" width="9.140625" style="6" bestFit="1" customWidth="1"/>
    <col min="13" max="13" width="0.5703125" style="6" customWidth="1"/>
    <col min="14" max="14" width="12.42578125" style="6" bestFit="1" customWidth="1"/>
    <col min="15" max="15" width="0.85546875" style="6" customWidth="1"/>
    <col min="16" max="16" width="14.140625" style="6" bestFit="1" customWidth="1"/>
    <col min="17" max="17" width="0.85546875" style="6" customWidth="1"/>
    <col min="18" max="18" width="13.140625" style="6" bestFit="1" customWidth="1"/>
    <col min="19" max="19" width="10.5703125" style="6" customWidth="1"/>
    <col min="20" max="16384" width="9.140625" style="6"/>
  </cols>
  <sheetData>
    <row r="1" spans="1:19" ht="21">
      <c r="A1" s="176" t="str">
        <f>' سهام'!Z2</f>
        <v>صندوق سرمایه گذاری اختصاصی بازارگردانی بازده معاملات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</row>
    <row r="2" spans="1:19" ht="21">
      <c r="A2" s="176" t="s">
        <v>86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19" ht="21">
      <c r="A3" s="176" t="str">
        <f>' سهام'!Z3</f>
        <v>برای ماه منتهی به 1405/02/31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</row>
    <row r="5" spans="1:19">
      <c r="A5" s="167" t="s">
        <v>127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</row>
    <row r="7" spans="1:19" ht="19.5" customHeight="1" thickBot="1">
      <c r="A7" s="4"/>
      <c r="B7" s="5"/>
      <c r="C7" s="168" t="str">
        <f>' سهام'!Z7</f>
        <v>طی اردیبهشت ماه</v>
      </c>
      <c r="D7" s="168"/>
      <c r="E7" s="168"/>
      <c r="F7" s="168"/>
      <c r="G7" s="168"/>
      <c r="H7" s="168"/>
      <c r="I7" s="168"/>
      <c r="J7" s="168"/>
      <c r="K7" s="5"/>
      <c r="L7" s="168" t="str">
        <f>' سهام'!Z8</f>
        <v>از ابتدای سال مالی تا پایان اردیبهشت ماه</v>
      </c>
      <c r="M7" s="168"/>
      <c r="N7" s="168"/>
      <c r="O7" s="168"/>
      <c r="P7" s="168"/>
      <c r="Q7" s="168"/>
      <c r="R7" s="168"/>
      <c r="S7" s="168"/>
    </row>
    <row r="8" spans="1:19" ht="19.5" customHeight="1">
      <c r="A8" s="203" t="s">
        <v>120</v>
      </c>
      <c r="B8" s="202"/>
      <c r="C8" s="200" t="s">
        <v>128</v>
      </c>
      <c r="D8" s="201"/>
      <c r="E8" s="200" t="s">
        <v>21</v>
      </c>
      <c r="F8" s="201"/>
      <c r="G8" s="200" t="s">
        <v>22</v>
      </c>
      <c r="H8" s="201"/>
      <c r="I8" s="200" t="s">
        <v>4</v>
      </c>
      <c r="J8" s="200"/>
      <c r="K8" s="202"/>
      <c r="L8" s="200" t="s">
        <v>128</v>
      </c>
      <c r="M8" s="201"/>
      <c r="N8" s="200" t="s">
        <v>21</v>
      </c>
      <c r="O8" s="201"/>
      <c r="P8" s="200" t="s">
        <v>22</v>
      </c>
      <c r="Q8" s="201"/>
      <c r="R8" s="200" t="s">
        <v>4</v>
      </c>
      <c r="S8" s="200"/>
    </row>
    <row r="9" spans="1:19" ht="18.75" customHeight="1" thickBot="1">
      <c r="A9" s="203"/>
      <c r="B9" s="202"/>
      <c r="C9" s="169"/>
      <c r="D9" s="202"/>
      <c r="E9" s="169"/>
      <c r="F9" s="202"/>
      <c r="G9" s="169"/>
      <c r="H9" s="202"/>
      <c r="I9" s="168"/>
      <c r="J9" s="168"/>
      <c r="K9" s="202"/>
      <c r="L9" s="169"/>
      <c r="M9" s="202"/>
      <c r="N9" s="169"/>
      <c r="O9" s="202"/>
      <c r="P9" s="169"/>
      <c r="Q9" s="202"/>
      <c r="R9" s="168"/>
      <c r="S9" s="168"/>
    </row>
    <row r="10" spans="1:19" ht="28.5" customHeight="1" thickBot="1">
      <c r="A10" s="204"/>
      <c r="B10" s="202"/>
      <c r="C10" s="61" t="s">
        <v>89</v>
      </c>
      <c r="D10" s="202"/>
      <c r="E10" s="61" t="s">
        <v>89</v>
      </c>
      <c r="F10" s="202"/>
      <c r="G10" s="61" t="s">
        <v>89</v>
      </c>
      <c r="H10" s="202"/>
      <c r="I10" s="7" t="s">
        <v>8</v>
      </c>
      <c r="J10" s="7" t="s">
        <v>23</v>
      </c>
      <c r="K10" s="202"/>
      <c r="L10" s="61" t="s">
        <v>89</v>
      </c>
      <c r="M10" s="202"/>
      <c r="N10" s="61" t="s">
        <v>89</v>
      </c>
      <c r="O10" s="202"/>
      <c r="P10" s="61" t="s">
        <v>89</v>
      </c>
      <c r="Q10" s="202"/>
      <c r="R10" s="7" t="s">
        <v>8</v>
      </c>
      <c r="S10" s="7" t="s">
        <v>23</v>
      </c>
    </row>
    <row r="11" spans="1:19" ht="22.5" customHeight="1">
      <c r="A11" s="8" t="s">
        <v>147</v>
      </c>
      <c r="B11" s="9"/>
      <c r="C11" s="90">
        <v>0</v>
      </c>
      <c r="D11" s="89"/>
      <c r="E11" s="128">
        <v>0</v>
      </c>
      <c r="F11" s="128"/>
      <c r="G11" s="128">
        <v>0</v>
      </c>
      <c r="H11" s="128"/>
      <c r="I11" s="128">
        <v>0</v>
      </c>
      <c r="J11" s="128">
        <v>0</v>
      </c>
      <c r="K11" s="89"/>
      <c r="L11" s="90">
        <v>0</v>
      </c>
      <c r="M11" s="89"/>
      <c r="N11" s="128">
        <v>0</v>
      </c>
      <c r="O11" s="128"/>
      <c r="P11" s="128">
        <v>136223044</v>
      </c>
      <c r="Q11" s="128"/>
      <c r="R11" s="128">
        <v>136223044</v>
      </c>
      <c r="S11" s="128">
        <v>0.02</v>
      </c>
    </row>
    <row r="12" spans="1:19" ht="22.5" customHeight="1">
      <c r="A12" s="8" t="s">
        <v>148</v>
      </c>
      <c r="B12" s="9"/>
      <c r="C12" s="90">
        <v>0</v>
      </c>
      <c r="D12" s="89"/>
      <c r="E12" s="128">
        <v>73622111</v>
      </c>
      <c r="F12" s="128"/>
      <c r="G12" s="128">
        <v>0</v>
      </c>
      <c r="H12" s="128"/>
      <c r="I12" s="128">
        <v>73622111</v>
      </c>
      <c r="J12" s="128">
        <v>0.01</v>
      </c>
      <c r="K12" s="89"/>
      <c r="L12" s="90">
        <v>0</v>
      </c>
      <c r="M12" s="89"/>
      <c r="N12" s="128">
        <v>193249561</v>
      </c>
      <c r="O12" s="128"/>
      <c r="P12" s="128">
        <v>1013032123</v>
      </c>
      <c r="Q12" s="128"/>
      <c r="R12" s="128">
        <v>1206281684</v>
      </c>
      <c r="S12" s="128">
        <v>0.16</v>
      </c>
    </row>
    <row r="13" spans="1:19" ht="22.5" customHeight="1">
      <c r="A13" s="8" t="s">
        <v>149</v>
      </c>
      <c r="B13" s="9"/>
      <c r="C13" s="90">
        <v>0</v>
      </c>
      <c r="D13" s="89"/>
      <c r="E13" s="128">
        <v>0</v>
      </c>
      <c r="F13" s="128"/>
      <c r="G13" s="128">
        <v>0</v>
      </c>
      <c r="H13" s="128"/>
      <c r="I13" s="128">
        <v>0</v>
      </c>
      <c r="J13" s="128">
        <v>0</v>
      </c>
      <c r="K13" s="89"/>
      <c r="L13" s="90">
        <v>0</v>
      </c>
      <c r="M13" s="89"/>
      <c r="N13" s="128">
        <v>0</v>
      </c>
      <c r="O13" s="128"/>
      <c r="P13" s="128">
        <v>46095701</v>
      </c>
      <c r="Q13" s="128"/>
      <c r="R13" s="128">
        <v>46095701</v>
      </c>
      <c r="S13" s="128">
        <v>0.01</v>
      </c>
    </row>
    <row r="14" spans="1:19" ht="22.5" customHeight="1">
      <c r="A14" s="8" t="s">
        <v>170</v>
      </c>
      <c r="B14" s="9"/>
      <c r="C14" s="90">
        <v>0</v>
      </c>
      <c r="D14" s="89"/>
      <c r="E14" s="128">
        <v>0</v>
      </c>
      <c r="F14" s="128"/>
      <c r="G14" s="128">
        <v>2438706361</v>
      </c>
      <c r="H14" s="128"/>
      <c r="I14" s="128">
        <v>2438706361</v>
      </c>
      <c r="J14" s="128">
        <v>0.47</v>
      </c>
      <c r="K14" s="89"/>
      <c r="L14" s="90">
        <v>0</v>
      </c>
      <c r="M14" s="89"/>
      <c r="N14" s="128">
        <v>0</v>
      </c>
      <c r="O14" s="128"/>
      <c r="P14" s="128">
        <v>2438706361</v>
      </c>
      <c r="Q14" s="128"/>
      <c r="R14" s="128">
        <v>2438706361</v>
      </c>
      <c r="S14" s="128">
        <v>0.33</v>
      </c>
    </row>
    <row r="15" spans="1:19" ht="22.5" customHeight="1">
      <c r="A15" s="8" t="s">
        <v>150</v>
      </c>
      <c r="B15" s="9"/>
      <c r="C15" s="90">
        <v>0</v>
      </c>
      <c r="D15" s="89"/>
      <c r="E15" s="128">
        <v>-260168537</v>
      </c>
      <c r="F15" s="128"/>
      <c r="G15" s="128">
        <v>-1096067833</v>
      </c>
      <c r="H15" s="128"/>
      <c r="I15" s="128">
        <v>-1356236370</v>
      </c>
      <c r="J15" s="128">
        <v>-0.26</v>
      </c>
      <c r="K15" s="89"/>
      <c r="L15" s="90">
        <v>0</v>
      </c>
      <c r="M15" s="89"/>
      <c r="N15" s="128">
        <v>-367364112</v>
      </c>
      <c r="O15" s="128"/>
      <c r="P15" s="128">
        <v>5894971853</v>
      </c>
      <c r="Q15" s="128"/>
      <c r="R15" s="128">
        <v>5527607741</v>
      </c>
      <c r="S15" s="128">
        <v>0.75</v>
      </c>
    </row>
    <row r="16" spans="1:19" ht="22.5" customHeight="1">
      <c r="A16" s="8" t="s">
        <v>163</v>
      </c>
      <c r="B16" s="9"/>
      <c r="C16" s="90">
        <v>0</v>
      </c>
      <c r="D16" s="89"/>
      <c r="E16" s="128">
        <v>-766239945</v>
      </c>
      <c r="F16" s="128"/>
      <c r="G16" s="128">
        <v>2566428895</v>
      </c>
      <c r="H16" s="128"/>
      <c r="I16" s="128">
        <v>1800188950</v>
      </c>
      <c r="J16" s="128">
        <v>0.35</v>
      </c>
      <c r="K16" s="89"/>
      <c r="L16" s="90">
        <v>0</v>
      </c>
      <c r="M16" s="89"/>
      <c r="N16" s="128">
        <v>0</v>
      </c>
      <c r="O16" s="128"/>
      <c r="P16" s="128">
        <v>3147921139</v>
      </c>
      <c r="Q16" s="128"/>
      <c r="R16" s="128">
        <v>3147921139</v>
      </c>
      <c r="S16" s="128">
        <v>0.43</v>
      </c>
    </row>
    <row r="17" spans="1:19" ht="22.5" customHeight="1">
      <c r="A17" s="8" t="s">
        <v>151</v>
      </c>
      <c r="B17" s="9"/>
      <c r="C17" s="90">
        <v>0</v>
      </c>
      <c r="D17" s="89"/>
      <c r="E17" s="128">
        <v>-63272993</v>
      </c>
      <c r="F17" s="128"/>
      <c r="G17" s="128">
        <v>99363750</v>
      </c>
      <c r="H17" s="128"/>
      <c r="I17" s="128">
        <v>36090757</v>
      </c>
      <c r="J17" s="128">
        <v>0.01</v>
      </c>
      <c r="K17" s="89"/>
      <c r="L17" s="90">
        <v>0</v>
      </c>
      <c r="M17" s="89"/>
      <c r="N17" s="128">
        <v>0</v>
      </c>
      <c r="O17" s="128"/>
      <c r="P17" s="128">
        <v>346864479</v>
      </c>
      <c r="Q17" s="128"/>
      <c r="R17" s="128">
        <v>346864479</v>
      </c>
      <c r="S17" s="128">
        <v>0.05</v>
      </c>
    </row>
    <row r="18" spans="1:19" ht="22.5" customHeight="1">
      <c r="A18" s="8" t="s">
        <v>152</v>
      </c>
      <c r="B18" s="9"/>
      <c r="C18" s="90">
        <v>0</v>
      </c>
      <c r="D18" s="89"/>
      <c r="E18" s="128">
        <v>-1117007</v>
      </c>
      <c r="F18" s="128"/>
      <c r="G18" s="128">
        <v>866959145</v>
      </c>
      <c r="H18" s="128"/>
      <c r="I18" s="128">
        <v>865842138</v>
      </c>
      <c r="J18" s="128">
        <v>0.17</v>
      </c>
      <c r="K18" s="89"/>
      <c r="L18" s="90">
        <v>0</v>
      </c>
      <c r="M18" s="89"/>
      <c r="N18" s="128">
        <v>0</v>
      </c>
      <c r="O18" s="128"/>
      <c r="P18" s="128">
        <v>1256854120</v>
      </c>
      <c r="Q18" s="128"/>
      <c r="R18" s="128">
        <v>1256854120</v>
      </c>
      <c r="S18" s="128">
        <v>0.17</v>
      </c>
    </row>
    <row r="19" spans="1:19" ht="22.5" customHeight="1">
      <c r="A19" s="8" t="s">
        <v>153</v>
      </c>
      <c r="B19" s="9"/>
      <c r="C19" s="90">
        <v>0</v>
      </c>
      <c r="D19" s="89"/>
      <c r="E19" s="128">
        <v>2345978016</v>
      </c>
      <c r="F19" s="128"/>
      <c r="G19" s="128">
        <v>15887765880</v>
      </c>
      <c r="H19" s="128"/>
      <c r="I19" s="128">
        <v>18233743896</v>
      </c>
      <c r="J19" s="128">
        <v>3.53</v>
      </c>
      <c r="K19" s="89"/>
      <c r="L19" s="90">
        <v>0</v>
      </c>
      <c r="M19" s="89"/>
      <c r="N19" s="128">
        <v>2642384990</v>
      </c>
      <c r="O19" s="128"/>
      <c r="P19" s="128">
        <v>30346551315</v>
      </c>
      <c r="Q19" s="128"/>
      <c r="R19" s="128">
        <v>32988936305</v>
      </c>
      <c r="S19" s="128">
        <v>4.5</v>
      </c>
    </row>
    <row r="20" spans="1:19" ht="22.5" customHeight="1">
      <c r="A20" s="8" t="s">
        <v>154</v>
      </c>
      <c r="B20" s="9"/>
      <c r="C20" s="90">
        <v>0</v>
      </c>
      <c r="D20" s="89"/>
      <c r="E20" s="128">
        <v>-828067360</v>
      </c>
      <c r="F20" s="128"/>
      <c r="G20" s="128">
        <v>-64347973</v>
      </c>
      <c r="H20" s="128"/>
      <c r="I20" s="128">
        <v>-892415333</v>
      </c>
      <c r="J20" s="128">
        <v>-0.17</v>
      </c>
      <c r="K20" s="89"/>
      <c r="L20" s="90">
        <v>0</v>
      </c>
      <c r="M20" s="89"/>
      <c r="N20" s="128">
        <v>-1389451294</v>
      </c>
      <c r="O20" s="128"/>
      <c r="P20" s="128">
        <v>13419883085</v>
      </c>
      <c r="Q20" s="128"/>
      <c r="R20" s="128">
        <v>12030431791</v>
      </c>
      <c r="S20" s="128">
        <v>1.64</v>
      </c>
    </row>
    <row r="21" spans="1:19" ht="22.5" customHeight="1">
      <c r="A21" s="8" t="s">
        <v>155</v>
      </c>
      <c r="B21" s="9"/>
      <c r="C21" s="90">
        <v>0</v>
      </c>
      <c r="D21" s="89"/>
      <c r="E21" s="128">
        <v>-230085566</v>
      </c>
      <c r="F21" s="128"/>
      <c r="G21" s="128">
        <v>369547466</v>
      </c>
      <c r="H21" s="128"/>
      <c r="I21" s="128">
        <v>139461900</v>
      </c>
      <c r="J21" s="128">
        <v>0.03</v>
      </c>
      <c r="K21" s="89"/>
      <c r="L21" s="90">
        <v>0</v>
      </c>
      <c r="M21" s="89"/>
      <c r="N21" s="128">
        <v>65423969</v>
      </c>
      <c r="O21" s="128"/>
      <c r="P21" s="128">
        <v>503808049</v>
      </c>
      <c r="Q21" s="128"/>
      <c r="R21" s="128">
        <v>569232018</v>
      </c>
      <c r="S21" s="128">
        <v>0.08</v>
      </c>
    </row>
    <row r="22" spans="1:19" ht="22.5" customHeight="1">
      <c r="A22" s="8" t="s">
        <v>156</v>
      </c>
      <c r="B22" s="9"/>
      <c r="C22" s="90">
        <v>0</v>
      </c>
      <c r="D22" s="89"/>
      <c r="E22" s="128">
        <v>1543234</v>
      </c>
      <c r="F22" s="128"/>
      <c r="G22" s="128">
        <v>-668312412</v>
      </c>
      <c r="H22" s="128"/>
      <c r="I22" s="128">
        <v>-666769178</v>
      </c>
      <c r="J22" s="128">
        <v>-0.13</v>
      </c>
      <c r="K22" s="89"/>
      <c r="L22" s="90">
        <v>0</v>
      </c>
      <c r="M22" s="89"/>
      <c r="N22" s="128">
        <v>-1455991114</v>
      </c>
      <c r="O22" s="128"/>
      <c r="P22" s="128">
        <v>2176904509</v>
      </c>
      <c r="Q22" s="128"/>
      <c r="R22" s="128">
        <v>720913395</v>
      </c>
      <c r="S22" s="128">
        <v>0.1</v>
      </c>
    </row>
    <row r="23" spans="1:19" ht="22.5" customHeight="1">
      <c r="A23" s="8" t="s">
        <v>157</v>
      </c>
      <c r="B23" s="9"/>
      <c r="C23" s="90">
        <v>0</v>
      </c>
      <c r="D23" s="89"/>
      <c r="E23" s="128">
        <v>-76270403</v>
      </c>
      <c r="F23" s="128"/>
      <c r="G23" s="128">
        <v>-64195876</v>
      </c>
      <c r="H23" s="128"/>
      <c r="I23" s="128">
        <v>-140466279</v>
      </c>
      <c r="J23" s="128">
        <v>-0.03</v>
      </c>
      <c r="K23" s="89"/>
      <c r="L23" s="90">
        <v>0</v>
      </c>
      <c r="M23" s="89"/>
      <c r="N23" s="128">
        <v>-368214913</v>
      </c>
      <c r="O23" s="128"/>
      <c r="P23" s="128">
        <v>550068155</v>
      </c>
      <c r="Q23" s="128"/>
      <c r="R23" s="128">
        <v>181853242</v>
      </c>
      <c r="S23" s="128">
        <v>0.02</v>
      </c>
    </row>
    <row r="24" spans="1:19" ht="28.5" customHeight="1">
      <c r="A24" s="8" t="s">
        <v>158</v>
      </c>
      <c r="B24" s="9"/>
      <c r="C24" s="157">
        <v>0</v>
      </c>
      <c r="D24" s="121"/>
      <c r="E24" s="128">
        <v>1491419611</v>
      </c>
      <c r="F24" s="128"/>
      <c r="G24" s="128">
        <v>3795562462</v>
      </c>
      <c r="H24" s="128"/>
      <c r="I24" s="128">
        <v>5286982073</v>
      </c>
      <c r="J24" s="128">
        <v>1.02</v>
      </c>
      <c r="K24" s="121"/>
      <c r="L24" s="157">
        <v>0</v>
      </c>
      <c r="M24" s="121"/>
      <c r="N24" s="128">
        <v>1009414282</v>
      </c>
      <c r="O24" s="128"/>
      <c r="P24" s="128">
        <v>10714234231</v>
      </c>
      <c r="Q24" s="128"/>
      <c r="R24" s="128">
        <v>11723648513</v>
      </c>
      <c r="S24" s="128">
        <v>1.6</v>
      </c>
    </row>
    <row r="25" spans="1:19">
      <c r="A25" s="8" t="s">
        <v>171</v>
      </c>
      <c r="B25" s="9"/>
      <c r="C25" s="157">
        <v>0</v>
      </c>
      <c r="D25" s="157"/>
      <c r="E25" s="128">
        <v>0</v>
      </c>
      <c r="F25" s="157"/>
      <c r="G25" s="157">
        <v>1292497236</v>
      </c>
      <c r="H25" s="157"/>
      <c r="I25" s="157">
        <v>1292497236</v>
      </c>
      <c r="J25" s="128">
        <v>0.25</v>
      </c>
      <c r="K25" s="157"/>
      <c r="L25" s="157">
        <v>0</v>
      </c>
      <c r="M25" s="157"/>
      <c r="N25" s="157">
        <v>0</v>
      </c>
      <c r="O25" s="157"/>
      <c r="P25" s="157">
        <v>1292497236</v>
      </c>
      <c r="Q25" s="157"/>
      <c r="R25" s="157">
        <v>1292497236</v>
      </c>
      <c r="S25" s="128">
        <v>0.18</v>
      </c>
    </row>
    <row r="26" spans="1:19">
      <c r="A26" s="6" t="s">
        <v>164</v>
      </c>
      <c r="C26" s="6">
        <v>0</v>
      </c>
      <c r="E26" s="6">
        <v>-47441301</v>
      </c>
      <c r="G26" s="6">
        <v>483269516879</v>
      </c>
      <c r="I26" s="6">
        <v>483222075578</v>
      </c>
      <c r="J26" s="6">
        <v>93.53</v>
      </c>
      <c r="L26" s="6">
        <v>0</v>
      </c>
      <c r="N26" s="6">
        <v>1581012</v>
      </c>
      <c r="P26" s="6">
        <v>580141016222</v>
      </c>
      <c r="R26" s="6">
        <v>580142597234</v>
      </c>
      <c r="S26" s="128">
        <v>79.19</v>
      </c>
    </row>
    <row r="27" spans="1:19" ht="16.5" thickBot="1">
      <c r="A27" s="148" t="s">
        <v>4</v>
      </c>
      <c r="B27" s="148"/>
      <c r="C27" s="148"/>
      <c r="D27" s="148"/>
      <c r="E27" s="164">
        <f>SUM(E11:E26)</f>
        <v>1639899860</v>
      </c>
      <c r="F27" s="164">
        <f t="shared" ref="F27:S27" si="0">SUM(F11:F26)</f>
        <v>0</v>
      </c>
      <c r="G27" s="164">
        <f t="shared" si="0"/>
        <v>508693423980</v>
      </c>
      <c r="H27" s="164">
        <f t="shared" si="0"/>
        <v>0</v>
      </c>
      <c r="I27" s="164">
        <f t="shared" si="0"/>
        <v>510333323840</v>
      </c>
      <c r="J27" s="164">
        <f t="shared" si="0"/>
        <v>98.78</v>
      </c>
      <c r="K27" s="164">
        <f t="shared" si="0"/>
        <v>0</v>
      </c>
      <c r="L27" s="164">
        <f t="shared" si="0"/>
        <v>0</v>
      </c>
      <c r="M27" s="164">
        <f t="shared" si="0"/>
        <v>0</v>
      </c>
      <c r="N27" s="164">
        <f t="shared" si="0"/>
        <v>331032381</v>
      </c>
      <c r="O27" s="164">
        <f t="shared" si="0"/>
        <v>0</v>
      </c>
      <c r="P27" s="164">
        <f t="shared" si="0"/>
        <v>653425631622</v>
      </c>
      <c r="Q27" s="164">
        <f t="shared" si="0"/>
        <v>0</v>
      </c>
      <c r="R27" s="164">
        <f t="shared" si="0"/>
        <v>653756664003</v>
      </c>
      <c r="S27" s="165">
        <f t="shared" si="0"/>
        <v>89.22999999999999</v>
      </c>
    </row>
    <row r="28" spans="1:19" ht="16.5" thickTop="1"/>
  </sheetData>
  <mergeCells count="23">
    <mergeCell ref="N8:N9"/>
    <mergeCell ref="O8:O10"/>
    <mergeCell ref="P8:P9"/>
    <mergeCell ref="Q8:Q10"/>
    <mergeCell ref="R8:S9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A1:S1"/>
    <mergeCell ref="A2:S2"/>
    <mergeCell ref="A3:S3"/>
    <mergeCell ref="A5:S5"/>
    <mergeCell ref="C7:J7"/>
    <mergeCell ref="L7:S7"/>
  </mergeCells>
  <pageMargins left="0.7" right="0.7" top="0.75" bottom="0.75" header="0.3" footer="0.3"/>
  <pageSetup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Q11"/>
  <sheetViews>
    <sheetView rightToLeft="1" view="pageBreakPreview" zoomScaleNormal="100" zoomScaleSheetLayoutView="100" workbookViewId="0">
      <selection activeCell="Q15" sqref="Q15"/>
    </sheetView>
  </sheetViews>
  <sheetFormatPr defaultColWidth="9.140625" defaultRowHeight="18"/>
  <cols>
    <col min="1" max="1" width="22.5703125" style="14" customWidth="1"/>
    <col min="2" max="2" width="0.42578125" style="14" customWidth="1"/>
    <col min="3" max="3" width="9.140625" style="14" customWidth="1"/>
    <col min="4" max="4" width="0.7109375" style="14" customWidth="1"/>
    <col min="5" max="5" width="14.7109375" style="14" bestFit="1" customWidth="1"/>
    <col min="6" max="6" width="0.5703125" style="14" customWidth="1"/>
    <col min="7" max="7" width="14.5703125" style="14" bestFit="1" customWidth="1"/>
    <col min="8" max="8" width="0.5703125" style="14" customWidth="1"/>
    <col min="9" max="9" width="14.42578125" style="14" bestFit="1" customWidth="1"/>
    <col min="10" max="10" width="0.42578125" style="14" customWidth="1"/>
    <col min="11" max="11" width="9.140625" style="14" bestFit="1" customWidth="1"/>
    <col min="12" max="12" width="0.5703125" style="14" customWidth="1"/>
    <col min="13" max="13" width="14.5703125" style="14" bestFit="1" customWidth="1"/>
    <col min="14" max="14" width="0.140625" style="14" customWidth="1"/>
    <col min="15" max="15" width="15.5703125" style="14" bestFit="1" customWidth="1"/>
    <col min="16" max="16" width="0.5703125" style="14" customWidth="1"/>
    <col min="17" max="17" width="15.42578125" style="14" bestFit="1" customWidth="1"/>
    <col min="18" max="16384" width="9.140625" style="14"/>
  </cols>
  <sheetData>
    <row r="1" spans="1:17" ht="21">
      <c r="A1" s="176" t="str">
        <f>' سهام'!Z2</f>
        <v>صندوق سرمایه گذاری اختصاصی بازارگردانی بازده معاملات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</row>
    <row r="2" spans="1:17" ht="21">
      <c r="A2" s="176" t="s">
        <v>86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</row>
    <row r="3" spans="1:17" ht="21">
      <c r="A3" s="176" t="str">
        <f>' سهام'!Z3</f>
        <v>برای ماه منتهی به 1405/02/31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</row>
    <row r="4" spans="1:17">
      <c r="A4" s="167" t="s">
        <v>123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</row>
    <row r="6" spans="1:17" ht="19.5" customHeight="1" thickBot="1">
      <c r="A6" s="13"/>
      <c r="B6" s="5"/>
      <c r="C6" s="168" t="str">
        <f>' سهام'!Z7</f>
        <v>طی اردیبهشت ماه</v>
      </c>
      <c r="D6" s="168"/>
      <c r="E6" s="168"/>
      <c r="F6" s="168"/>
      <c r="G6" s="168"/>
      <c r="H6" s="168"/>
      <c r="I6" s="168"/>
      <c r="J6" s="9"/>
      <c r="K6" s="168" t="str">
        <f>' سهام'!Z8</f>
        <v>از ابتدای سال مالی تا پایان اردیبهشت ماه</v>
      </c>
      <c r="L6" s="168"/>
      <c r="M6" s="168"/>
      <c r="N6" s="168"/>
      <c r="O6" s="168"/>
      <c r="P6" s="168"/>
      <c r="Q6" s="168"/>
    </row>
    <row r="7" spans="1:17" ht="20.25" customHeight="1">
      <c r="A7" s="201"/>
      <c r="B7" s="202"/>
      <c r="C7" s="200" t="s">
        <v>25</v>
      </c>
      <c r="D7" s="200"/>
      <c r="E7" s="200" t="s">
        <v>21</v>
      </c>
      <c r="F7" s="201"/>
      <c r="G7" s="200" t="s">
        <v>22</v>
      </c>
      <c r="H7" s="201"/>
      <c r="I7" s="200" t="s">
        <v>4</v>
      </c>
      <c r="J7" s="15"/>
      <c r="K7" s="200" t="s">
        <v>25</v>
      </c>
      <c r="L7" s="200"/>
      <c r="M7" s="200" t="s">
        <v>21</v>
      </c>
      <c r="N7" s="201"/>
      <c r="O7" s="200" t="s">
        <v>22</v>
      </c>
      <c r="P7" s="201"/>
      <c r="Q7" s="200" t="s">
        <v>4</v>
      </c>
    </row>
    <row r="8" spans="1:17" ht="20.25" customHeight="1">
      <c r="A8" s="202"/>
      <c r="B8" s="202"/>
      <c r="C8" s="169"/>
      <c r="D8" s="169"/>
      <c r="E8" s="169"/>
      <c r="F8" s="202"/>
      <c r="G8" s="169"/>
      <c r="H8" s="202"/>
      <c r="I8" s="169"/>
      <c r="J8" s="15"/>
      <c r="K8" s="169"/>
      <c r="L8" s="169"/>
      <c r="M8" s="169"/>
      <c r="N8" s="202"/>
      <c r="O8" s="169"/>
      <c r="P8" s="202"/>
      <c r="Q8" s="169"/>
    </row>
    <row r="9" spans="1:17" ht="18.75" thickBot="1">
      <c r="A9" s="202"/>
      <c r="B9" s="202"/>
      <c r="C9" s="60" t="s">
        <v>89</v>
      </c>
      <c r="D9" s="169"/>
      <c r="E9" s="60" t="s">
        <v>88</v>
      </c>
      <c r="F9" s="202"/>
      <c r="G9" s="60" t="s">
        <v>89</v>
      </c>
      <c r="H9" s="202"/>
      <c r="I9" s="168"/>
      <c r="J9" s="10"/>
      <c r="K9" s="60" t="s">
        <v>89</v>
      </c>
      <c r="L9" s="169"/>
      <c r="M9" s="60" t="s">
        <v>89</v>
      </c>
      <c r="N9" s="202"/>
      <c r="O9" s="60" t="s">
        <v>89</v>
      </c>
      <c r="P9" s="202"/>
      <c r="Q9" s="168"/>
    </row>
    <row r="10" spans="1:17" ht="19.5" thickBot="1">
      <c r="A10" s="16" t="s">
        <v>4</v>
      </c>
      <c r="B10" s="17"/>
      <c r="C10" s="91"/>
      <c r="D10" s="18"/>
      <c r="E10" s="91"/>
      <c r="F10" s="17"/>
      <c r="G10" s="91"/>
      <c r="H10" s="17"/>
      <c r="I10" s="91"/>
      <c r="J10" s="17"/>
      <c r="K10" s="91"/>
      <c r="L10" s="18"/>
      <c r="M10" s="91"/>
      <c r="N10" s="17"/>
      <c r="O10" s="91"/>
      <c r="P10" s="17"/>
      <c r="Q10" s="91"/>
    </row>
    <row r="11" spans="1:17" ht="18.75" thickTop="1"/>
  </sheetData>
  <mergeCells count="22">
    <mergeCell ref="A7:A9"/>
    <mergeCell ref="B7:B9"/>
    <mergeCell ref="D7:D9"/>
    <mergeCell ref="Q7:Q9"/>
    <mergeCell ref="I7:I9"/>
    <mergeCell ref="P7:P9"/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</mergeCells>
  <pageMargins left="0.7" right="0.7" top="0.75" bottom="0.75" header="0.3" footer="0.3"/>
  <pageSetup scale="77" orientation="landscape" horizontalDpi="4294967295" verticalDpi="4294967295" r:id="rId1"/>
  <colBreaks count="1" manualBreakCount="1">
    <brk id="17" max="4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Q18"/>
  <sheetViews>
    <sheetView rightToLeft="1" view="pageBreakPreview" zoomScale="110" zoomScaleNormal="100" zoomScaleSheetLayoutView="110" workbookViewId="0">
      <selection activeCell="A3" sqref="A3:H3"/>
    </sheetView>
  </sheetViews>
  <sheetFormatPr defaultRowHeight="15"/>
  <cols>
    <col min="1" max="1" width="17.7109375" bestFit="1" customWidth="1"/>
    <col min="2" max="2" width="18.140625" bestFit="1" customWidth="1"/>
    <col min="3" max="3" width="7.5703125" bestFit="1" customWidth="1"/>
    <col min="4" max="4" width="5.85546875" bestFit="1" customWidth="1"/>
    <col min="5" max="5" width="11" bestFit="1" customWidth="1"/>
    <col min="6" max="6" width="16.140625" bestFit="1" customWidth="1"/>
    <col min="7" max="7" width="5.42578125" bestFit="1" customWidth="1"/>
    <col min="8" max="8" width="16.85546875" bestFit="1" customWidth="1"/>
  </cols>
  <sheetData>
    <row r="1" spans="1:17" ht="21">
      <c r="A1" s="205" t="str">
        <f>' سهام'!Z2</f>
        <v>صندوق سرمایه گذاری اختصاصی بازارگردانی بازده معاملات</v>
      </c>
      <c r="B1" s="205"/>
      <c r="C1" s="205"/>
      <c r="D1" s="205"/>
      <c r="E1" s="205"/>
      <c r="F1" s="205"/>
      <c r="G1" s="205"/>
      <c r="H1" s="205"/>
      <c r="I1" s="63"/>
      <c r="J1" s="63"/>
      <c r="K1" s="63"/>
      <c r="L1" s="63"/>
      <c r="M1" s="63"/>
      <c r="N1" s="63"/>
      <c r="O1" s="63"/>
      <c r="P1" s="63"/>
      <c r="Q1" s="63"/>
    </row>
    <row r="2" spans="1:17" ht="21">
      <c r="A2" s="205" t="s">
        <v>86</v>
      </c>
      <c r="B2" s="205"/>
      <c r="C2" s="205"/>
      <c r="D2" s="205"/>
      <c r="E2" s="205"/>
      <c r="F2" s="205"/>
      <c r="G2" s="205"/>
      <c r="H2" s="205"/>
      <c r="I2" s="63"/>
      <c r="J2" s="63"/>
      <c r="K2" s="63"/>
      <c r="L2" s="63"/>
      <c r="M2" s="63"/>
      <c r="N2" s="63"/>
      <c r="O2" s="63"/>
      <c r="P2" s="63"/>
      <c r="Q2" s="63"/>
    </row>
    <row r="3" spans="1:17" ht="21">
      <c r="A3" s="205" t="str">
        <f>' سهام'!Z3</f>
        <v>برای ماه منتهی به 1405/02/31</v>
      </c>
      <c r="B3" s="205"/>
      <c r="C3" s="205"/>
      <c r="D3" s="205"/>
      <c r="E3" s="205"/>
      <c r="F3" s="205"/>
      <c r="G3" s="205"/>
      <c r="H3" s="205"/>
      <c r="I3" s="63"/>
      <c r="J3" s="63"/>
      <c r="K3" s="63"/>
      <c r="L3" s="63"/>
      <c r="M3" s="63"/>
      <c r="N3" s="63"/>
      <c r="O3" s="63"/>
      <c r="P3" s="63"/>
      <c r="Q3" s="63"/>
    </row>
    <row r="5" spans="1:17" ht="15.75">
      <c r="A5" s="167" t="s">
        <v>124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</row>
    <row r="7" spans="1:17" ht="30">
      <c r="A7" s="64" t="s">
        <v>92</v>
      </c>
      <c r="B7" s="64" t="s">
        <v>93</v>
      </c>
      <c r="C7" s="64" t="s">
        <v>94</v>
      </c>
      <c r="D7" s="64" t="s">
        <v>95</v>
      </c>
      <c r="E7" s="64" t="s">
        <v>96</v>
      </c>
      <c r="F7" s="65" t="s">
        <v>97</v>
      </c>
      <c r="G7" s="64" t="s">
        <v>98</v>
      </c>
      <c r="H7" s="65" t="s">
        <v>99</v>
      </c>
    </row>
    <row r="8" spans="1:17" ht="17.25">
      <c r="A8" s="207" t="s">
        <v>100</v>
      </c>
      <c r="B8" s="208" t="s">
        <v>101</v>
      </c>
      <c r="C8" s="66" t="s">
        <v>102</v>
      </c>
      <c r="D8" s="66"/>
      <c r="E8" s="66"/>
      <c r="F8" s="66"/>
      <c r="G8" s="66"/>
      <c r="H8" s="66"/>
    </row>
    <row r="9" spans="1:17" ht="17.25">
      <c r="A9" s="207"/>
      <c r="B9" s="208"/>
      <c r="C9" s="66" t="s">
        <v>103</v>
      </c>
      <c r="D9" s="66"/>
      <c r="E9" s="66"/>
      <c r="F9" s="66"/>
      <c r="G9" s="66"/>
      <c r="H9" s="66"/>
    </row>
    <row r="10" spans="1:17" ht="17.25">
      <c r="A10" s="207" t="s">
        <v>100</v>
      </c>
      <c r="B10" s="208" t="s">
        <v>104</v>
      </c>
      <c r="C10" s="66" t="s">
        <v>102</v>
      </c>
      <c r="D10" s="66"/>
      <c r="E10" s="66"/>
      <c r="F10" s="66"/>
      <c r="G10" s="66"/>
      <c r="H10" s="66"/>
    </row>
    <row r="11" spans="1:17" ht="17.25">
      <c r="A11" s="207"/>
      <c r="B11" s="208"/>
      <c r="C11" s="66" t="s">
        <v>105</v>
      </c>
      <c r="D11" s="66"/>
      <c r="E11" s="66"/>
      <c r="F11" s="66"/>
      <c r="G11" s="66"/>
      <c r="H11" s="66"/>
    </row>
    <row r="12" spans="1:17" ht="57">
      <c r="A12" s="67" t="s">
        <v>106</v>
      </c>
      <c r="B12" s="68" t="s">
        <v>107</v>
      </c>
      <c r="C12" s="66" t="s">
        <v>108</v>
      </c>
      <c r="D12" s="66"/>
      <c r="E12" s="66"/>
      <c r="F12" s="66"/>
      <c r="G12" s="66"/>
      <c r="H12" s="66"/>
    </row>
    <row r="13" spans="1:17" ht="17.25">
      <c r="A13" s="207" t="s">
        <v>109</v>
      </c>
      <c r="B13" s="207" t="s">
        <v>109</v>
      </c>
      <c r="C13" s="66" t="s">
        <v>110</v>
      </c>
      <c r="D13" s="66"/>
      <c r="E13" s="66"/>
      <c r="F13" s="66"/>
      <c r="G13" s="66"/>
      <c r="H13" s="66"/>
    </row>
    <row r="14" spans="1:17" ht="17.25">
      <c r="A14" s="207"/>
      <c r="B14" s="207"/>
      <c r="C14" s="66" t="s">
        <v>111</v>
      </c>
      <c r="D14" s="66"/>
      <c r="E14" s="66"/>
      <c r="F14" s="66"/>
      <c r="G14" s="66"/>
      <c r="H14" s="66"/>
    </row>
    <row r="15" spans="1:17" ht="17.25">
      <c r="A15" s="207"/>
      <c r="B15" s="207"/>
      <c r="C15" s="66" t="s">
        <v>112</v>
      </c>
      <c r="D15" s="66"/>
      <c r="E15" s="66"/>
      <c r="F15" s="66"/>
      <c r="G15" s="66"/>
      <c r="H15" s="66"/>
    </row>
    <row r="16" spans="1:17" ht="17.25">
      <c r="A16" s="207"/>
      <c r="B16" s="207"/>
      <c r="C16" s="66" t="s">
        <v>113</v>
      </c>
      <c r="D16" s="66"/>
      <c r="E16" s="66"/>
      <c r="F16" s="66"/>
      <c r="G16" s="66"/>
      <c r="H16" s="66"/>
    </row>
    <row r="18" spans="1:6" ht="17.25">
      <c r="A18" s="206" t="s">
        <v>114</v>
      </c>
      <c r="B18" s="206"/>
      <c r="C18" s="206"/>
      <c r="D18" s="206"/>
      <c r="E18" s="206"/>
      <c r="F18" s="206"/>
    </row>
  </sheetData>
  <mergeCells count="11">
    <mergeCell ref="A3:H3"/>
    <mergeCell ref="A18:F18"/>
    <mergeCell ref="A5:Q5"/>
    <mergeCell ref="A1:H1"/>
    <mergeCell ref="A2:H2"/>
    <mergeCell ref="A8:A9"/>
    <mergeCell ref="B8:B9"/>
    <mergeCell ref="A10:A11"/>
    <mergeCell ref="B10:B11"/>
    <mergeCell ref="A13:A16"/>
    <mergeCell ref="B13:B16"/>
  </mergeCells>
  <pageMargins left="0.7" right="0.7" top="0.75" bottom="0.75" header="0.3" footer="0.3"/>
  <pageSetup scale="7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K11"/>
  <sheetViews>
    <sheetView rightToLeft="1" view="pageBreakPreview" zoomScaleNormal="100" zoomScaleSheetLayoutView="100" workbookViewId="0">
      <selection activeCell="A9" sqref="A9"/>
    </sheetView>
  </sheetViews>
  <sheetFormatPr defaultColWidth="9.140625" defaultRowHeight="15.75"/>
  <cols>
    <col min="1" max="1" width="33.42578125" style="6" bestFit="1" customWidth="1"/>
    <col min="2" max="2" width="0.7109375" style="6" customWidth="1"/>
    <col min="3" max="3" width="11.85546875" style="6" customWidth="1"/>
    <col min="4" max="4" width="0.140625" style="6" customWidth="1"/>
    <col min="5" max="5" width="9.140625" style="6" customWidth="1"/>
    <col min="6" max="6" width="0.5703125" style="6" customWidth="1"/>
    <col min="7" max="7" width="12" style="6" customWidth="1"/>
    <col min="8" max="8" width="0.5703125" style="6" customWidth="1"/>
    <col min="9" max="9" width="9.140625" style="6" customWidth="1"/>
    <col min="10" max="10" width="0.7109375" style="6" customWidth="1"/>
    <col min="11" max="11" width="9.140625" style="6"/>
    <col min="12" max="12" width="10.85546875" style="6" bestFit="1" customWidth="1"/>
    <col min="13" max="13" width="9.140625" style="6"/>
    <col min="14" max="14" width="11.5703125" style="6" bestFit="1" customWidth="1"/>
    <col min="15" max="16384" width="9.140625" style="6"/>
  </cols>
  <sheetData>
    <row r="1" spans="1:11" ht="21">
      <c r="A1" s="176" t="str">
        <f>' سهام'!Z2</f>
        <v>صندوق سرمایه گذاری اختصاصی بازارگردانی بازده معاملات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1" ht="21">
      <c r="A2" s="176" t="s">
        <v>86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1" ht="21">
      <c r="A3" s="176" t="str">
        <f>' سهام'!Z3</f>
        <v>برای ماه منتهی به 1405/02/31</v>
      </c>
      <c r="B3" s="176"/>
      <c r="C3" s="176"/>
      <c r="D3" s="176"/>
      <c r="E3" s="176"/>
      <c r="F3" s="176"/>
      <c r="G3" s="176"/>
      <c r="H3" s="176"/>
      <c r="I3" s="176"/>
      <c r="J3" s="176"/>
    </row>
    <row r="4" spans="1:11">
      <c r="A4" s="167" t="s">
        <v>125</v>
      </c>
      <c r="B4" s="167"/>
      <c r="C4" s="167"/>
      <c r="D4" s="167"/>
      <c r="E4" s="167"/>
      <c r="F4" s="167"/>
      <c r="G4" s="167"/>
      <c r="H4" s="167"/>
      <c r="I4" s="167"/>
      <c r="J4" s="167"/>
    </row>
    <row r="5" spans="1:11" ht="16.5" thickBot="1">
      <c r="A5" s="4"/>
      <c r="B5" s="4"/>
      <c r="C5" s="4"/>
      <c r="D5" s="4"/>
      <c r="E5" s="4"/>
      <c r="F5" s="4"/>
      <c r="G5" s="4"/>
      <c r="H5" s="4"/>
      <c r="I5" s="4"/>
      <c r="J5" s="4"/>
    </row>
    <row r="6" spans="1:11" ht="37.5" customHeight="1" thickBot="1">
      <c r="A6" s="209" t="s">
        <v>30</v>
      </c>
      <c r="B6" s="209"/>
      <c r="C6" s="210" t="str">
        <f>' سهام'!Z7</f>
        <v>طی اردیبهشت ماه</v>
      </c>
      <c r="D6" s="210"/>
      <c r="E6" s="210"/>
      <c r="F6" s="210"/>
      <c r="G6" s="209" t="str">
        <f>' سهام'!Z8</f>
        <v>از ابتدای سال مالی تا پایان اردیبهشت ماه</v>
      </c>
      <c r="H6" s="209"/>
      <c r="I6" s="209"/>
      <c r="J6" s="209"/>
      <c r="K6" s="5"/>
    </row>
    <row r="7" spans="1:11" ht="59.25" customHeight="1">
      <c r="A7" s="39" t="s">
        <v>26</v>
      </c>
      <c r="B7" s="9"/>
      <c r="C7" s="15" t="s">
        <v>27</v>
      </c>
      <c r="D7" s="9"/>
      <c r="E7" s="15" t="s">
        <v>28</v>
      </c>
      <c r="F7" s="32"/>
      <c r="G7" s="15" t="s">
        <v>27</v>
      </c>
      <c r="H7" s="9"/>
      <c r="I7" s="15" t="s">
        <v>28</v>
      </c>
      <c r="J7" s="9"/>
      <c r="K7" s="9"/>
    </row>
    <row r="8" spans="1:11" ht="22.5" customHeight="1" thickBot="1">
      <c r="A8" s="31"/>
      <c r="B8" s="9"/>
      <c r="C8" s="60" t="s">
        <v>89</v>
      </c>
      <c r="D8" s="9"/>
      <c r="E8" s="31"/>
      <c r="F8" s="9"/>
      <c r="G8" s="60" t="s">
        <v>89</v>
      </c>
      <c r="H8" s="9"/>
      <c r="I8" s="31"/>
      <c r="J8" s="9"/>
      <c r="K8" s="9"/>
    </row>
    <row r="9" spans="1:11" ht="22.5" customHeight="1" thickBot="1">
      <c r="A9" s="10" t="s">
        <v>144</v>
      </c>
      <c r="B9" s="9"/>
      <c r="C9" s="129">
        <v>4141528</v>
      </c>
      <c r="D9" s="89"/>
      <c r="E9" s="131">
        <v>1.5299999999999998</v>
      </c>
      <c r="F9" s="89"/>
      <c r="G9" s="130">
        <v>13053496</v>
      </c>
      <c r="H9" s="89"/>
      <c r="I9" s="131">
        <v>7.33</v>
      </c>
      <c r="J9" s="9"/>
      <c r="K9" s="9"/>
    </row>
    <row r="10" spans="1:11" ht="16.5" thickBot="1">
      <c r="A10" s="8" t="s">
        <v>4</v>
      </c>
      <c r="B10" s="9"/>
      <c r="C10" s="95">
        <f>SUM(C9)</f>
        <v>4141528</v>
      </c>
      <c r="D10" s="89"/>
      <c r="E10" s="132">
        <f>SUM(E9)</f>
        <v>1.5299999999999998</v>
      </c>
      <c r="F10" s="89"/>
      <c r="G10" s="95">
        <f>SUM(G9)</f>
        <v>13053496</v>
      </c>
      <c r="H10" s="89"/>
      <c r="I10" s="132">
        <f>SUM(I9)</f>
        <v>7.33</v>
      </c>
      <c r="J10" s="9"/>
      <c r="K10" s="9"/>
    </row>
    <row r="11" spans="1:11" ht="16.5" thickTop="1"/>
  </sheetData>
  <mergeCells count="7">
    <mergeCell ref="A6:B6"/>
    <mergeCell ref="C6:F6"/>
    <mergeCell ref="A4:J4"/>
    <mergeCell ref="G6:J6"/>
    <mergeCell ref="A1:J1"/>
    <mergeCell ref="A2:J2"/>
    <mergeCell ref="A3:J3"/>
  </mergeCells>
  <pageMargins left="0.7" right="0.7" top="0.75" bottom="0.75" header="0.3" footer="0.3"/>
  <pageSetup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E11"/>
  <sheetViews>
    <sheetView rightToLeft="1" view="pageBreakPreview" zoomScaleNormal="100" zoomScaleSheetLayoutView="100" workbookViewId="0">
      <selection activeCell="C8" sqref="C8:E9"/>
    </sheetView>
  </sheetViews>
  <sheetFormatPr defaultRowHeight="15"/>
  <cols>
    <col min="1" max="1" width="32.42578125" customWidth="1"/>
    <col min="2" max="2" width="1.42578125" customWidth="1"/>
    <col min="3" max="3" width="14.42578125" bestFit="1" customWidth="1"/>
    <col min="4" max="4" width="1.140625" customWidth="1"/>
    <col min="5" max="5" width="20.42578125" bestFit="1" customWidth="1"/>
  </cols>
  <sheetData>
    <row r="1" spans="1:5" ht="21">
      <c r="A1" s="205" t="str">
        <f>' سهام'!Z2</f>
        <v>صندوق سرمایه گذاری اختصاصی بازارگردانی بازده معاملات</v>
      </c>
      <c r="B1" s="205"/>
      <c r="C1" s="205"/>
      <c r="D1" s="205"/>
      <c r="E1" s="205"/>
    </row>
    <row r="2" spans="1:5" ht="21">
      <c r="A2" s="205" t="s">
        <v>86</v>
      </c>
      <c r="B2" s="205"/>
      <c r="C2" s="205"/>
      <c r="D2" s="205"/>
      <c r="E2" s="205"/>
    </row>
    <row r="3" spans="1:5" ht="21">
      <c r="A3" s="205" t="str">
        <f>' سهام'!Z3</f>
        <v>برای ماه منتهی به 1405/02/31</v>
      </c>
      <c r="B3" s="205"/>
      <c r="C3" s="205"/>
      <c r="D3" s="205"/>
      <c r="E3" s="205"/>
    </row>
    <row r="4" spans="1:5" ht="15.75">
      <c r="A4" s="167" t="s">
        <v>126</v>
      </c>
      <c r="B4" s="167"/>
      <c r="C4" s="167"/>
      <c r="D4" s="167"/>
      <c r="E4" s="167"/>
    </row>
    <row r="5" spans="1:5" ht="32.25" thickBot="1">
      <c r="A5" s="13"/>
      <c r="B5" s="5"/>
      <c r="C5" s="31" t="str">
        <f>' سهام'!Z7</f>
        <v>طی اردیبهشت ماه</v>
      </c>
      <c r="D5" s="9"/>
      <c r="E5" s="31" t="str">
        <f>' سهام'!Z8</f>
        <v>از ابتدای سال مالی تا پایان اردیبهشت ماه</v>
      </c>
    </row>
    <row r="6" spans="1:5" ht="16.5" customHeight="1">
      <c r="A6" s="200" t="s">
        <v>42</v>
      </c>
      <c r="B6" s="202"/>
      <c r="C6" s="200" t="s">
        <v>8</v>
      </c>
      <c r="D6" s="15"/>
      <c r="E6" s="200" t="s">
        <v>8</v>
      </c>
    </row>
    <row r="7" spans="1:5" ht="16.5" thickBot="1">
      <c r="A7" s="168"/>
      <c r="B7" s="202"/>
      <c r="C7" s="168"/>
      <c r="D7" s="10"/>
      <c r="E7" s="168"/>
    </row>
    <row r="8" spans="1:5" ht="18.75">
      <c r="A8" s="9" t="s">
        <v>42</v>
      </c>
      <c r="B8" s="9"/>
      <c r="C8" s="18">
        <v>0</v>
      </c>
      <c r="D8" s="10"/>
      <c r="E8" s="140">
        <v>4544937283</v>
      </c>
    </row>
    <row r="9" spans="1:5" ht="18.75">
      <c r="A9" s="139" t="s">
        <v>162</v>
      </c>
      <c r="B9" s="17"/>
      <c r="C9" s="18">
        <v>6285929559</v>
      </c>
      <c r="D9" s="112"/>
      <c r="E9" s="111">
        <v>67173410050</v>
      </c>
    </row>
    <row r="10" spans="1:5" ht="19.5" thickBot="1">
      <c r="A10" s="16" t="s">
        <v>4</v>
      </c>
      <c r="B10" s="17"/>
      <c r="C10" s="133">
        <f>SUM(C9:C9)</f>
        <v>6285929559</v>
      </c>
      <c r="D10" s="112"/>
      <c r="E10" s="133">
        <f>SUM(E9:E9)</f>
        <v>67173410050</v>
      </c>
    </row>
    <row r="11" spans="1:5" ht="15.75" thickTop="1"/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V10"/>
  <sheetViews>
    <sheetView rightToLeft="1" view="pageBreakPreview" zoomScale="98" zoomScaleNormal="100" zoomScaleSheetLayoutView="98" workbookViewId="0">
      <selection activeCell="Q6" sqref="Q6"/>
    </sheetView>
  </sheetViews>
  <sheetFormatPr defaultColWidth="9.140625" defaultRowHeight="12.75"/>
  <cols>
    <col min="1" max="1" width="15" style="40" customWidth="1"/>
    <col min="2" max="2" width="0.85546875" style="40" customWidth="1"/>
    <col min="3" max="3" width="10.5703125" style="40" customWidth="1"/>
    <col min="4" max="4" width="1" style="40" customWidth="1"/>
    <col min="5" max="5" width="14.7109375" style="40" customWidth="1"/>
    <col min="6" max="6" width="1" style="40" customWidth="1"/>
    <col min="7" max="7" width="9.140625" style="40"/>
    <col min="8" max="8" width="0.85546875" style="40" customWidth="1"/>
    <col min="9" max="9" width="9.140625" style="40"/>
    <col min="10" max="10" width="1" style="40" customWidth="1"/>
    <col min="11" max="11" width="9.140625" style="40"/>
    <col min="12" max="12" width="1.140625" style="40" customWidth="1"/>
    <col min="13" max="13" width="11" style="40" customWidth="1"/>
    <col min="14" max="14" width="0.85546875" style="40" customWidth="1"/>
    <col min="15" max="15" width="9.140625" style="40"/>
    <col min="16" max="16" width="1" style="40" customWidth="1"/>
    <col min="17" max="17" width="9.140625" style="40"/>
    <col min="18" max="18" width="0.7109375" style="40" customWidth="1"/>
    <col min="19" max="16384" width="9.140625" style="40"/>
  </cols>
  <sheetData>
    <row r="1" spans="1:22" ht="15.75">
      <c r="A1" s="211" t="str">
        <f>' سهام'!Z2</f>
        <v>صندوق سرمایه گذاری اختصاصی بازارگردانی بازده معاملات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</row>
    <row r="2" spans="1:22" ht="15.75">
      <c r="A2" s="211" t="s">
        <v>86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</row>
    <row r="3" spans="1:22" ht="15.75">
      <c r="A3" s="211" t="str">
        <f>' سهام'!Z3</f>
        <v>برای ماه منتهی به 1405/02/31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</row>
    <row r="4" spans="1:22" ht="15.75">
      <c r="A4" s="167" t="s">
        <v>20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42"/>
      <c r="U4" s="42"/>
      <c r="V4" s="42"/>
    </row>
    <row r="5" spans="1:22" ht="16.5" customHeight="1" thickBot="1">
      <c r="A5" s="6"/>
      <c r="B5" s="6"/>
      <c r="C5" s="178" t="s">
        <v>67</v>
      </c>
      <c r="D5" s="178"/>
      <c r="E5" s="178"/>
      <c r="F5" s="178"/>
      <c r="G5" s="178"/>
      <c r="H5" s="6"/>
      <c r="I5" s="168" t="str">
        <f>' سهام'!Z7</f>
        <v>طی اردیبهشت ماه</v>
      </c>
      <c r="J5" s="168"/>
      <c r="K5" s="168"/>
      <c r="L5" s="168"/>
      <c r="M5" s="168"/>
      <c r="N5" s="5"/>
      <c r="O5" s="168" t="str">
        <f>' سهام'!Z8</f>
        <v>از ابتدای سال مالی تا پایان اردیبهشت ماه</v>
      </c>
      <c r="P5" s="168"/>
      <c r="Q5" s="168"/>
      <c r="R5" s="168"/>
      <c r="S5" s="168"/>
      <c r="T5" s="5"/>
      <c r="U5" s="5"/>
      <c r="V5" s="5"/>
    </row>
    <row r="6" spans="1:22" ht="47.25" customHeight="1" thickBot="1">
      <c r="A6" s="51" t="s">
        <v>46</v>
      </c>
      <c r="B6" s="52"/>
      <c r="C6" s="53" t="s">
        <v>61</v>
      </c>
      <c r="D6" s="54"/>
      <c r="E6" s="51" t="s">
        <v>66</v>
      </c>
      <c r="F6" s="52"/>
      <c r="G6" s="51" t="s">
        <v>62</v>
      </c>
      <c r="H6" s="52"/>
      <c r="I6" s="51" t="s">
        <v>63</v>
      </c>
      <c r="J6" s="52"/>
      <c r="K6" s="30" t="s">
        <v>64</v>
      </c>
      <c r="L6" s="52"/>
      <c r="M6" s="51" t="s">
        <v>65</v>
      </c>
      <c r="N6" s="6"/>
      <c r="O6" s="51" t="s">
        <v>63</v>
      </c>
      <c r="P6" s="52"/>
      <c r="Q6" s="55" t="s">
        <v>64</v>
      </c>
      <c r="R6" s="52"/>
      <c r="S6" s="51" t="s">
        <v>65</v>
      </c>
    </row>
    <row r="7" spans="1:22" ht="15.75">
      <c r="C7" s="10" t="s">
        <v>24</v>
      </c>
      <c r="E7" s="10" t="s">
        <v>24</v>
      </c>
      <c r="G7" s="10" t="s">
        <v>24</v>
      </c>
      <c r="I7" s="10" t="s">
        <v>24</v>
      </c>
      <c r="K7" s="10" t="s">
        <v>24</v>
      </c>
      <c r="M7" s="10" t="s">
        <v>24</v>
      </c>
      <c r="O7" s="10" t="s">
        <v>24</v>
      </c>
      <c r="Q7" s="10" t="s">
        <v>24</v>
      </c>
      <c r="S7" s="10" t="s">
        <v>24</v>
      </c>
    </row>
    <row r="8" spans="1:22" ht="16.5" thickBot="1">
      <c r="C8" s="10" t="s">
        <v>24</v>
      </c>
      <c r="E8" s="10" t="s">
        <v>24</v>
      </c>
      <c r="G8" s="10" t="s">
        <v>24</v>
      </c>
      <c r="I8" s="11" t="s">
        <v>24</v>
      </c>
      <c r="K8" s="11" t="s">
        <v>24</v>
      </c>
      <c r="M8" s="11" t="s">
        <v>24</v>
      </c>
      <c r="O8" s="11" t="s">
        <v>24</v>
      </c>
      <c r="Q8" s="11" t="s">
        <v>24</v>
      </c>
      <c r="S8" s="11" t="s">
        <v>24</v>
      </c>
    </row>
    <row r="9" spans="1:22" ht="16.5" thickBot="1">
      <c r="I9" s="12" t="s">
        <v>24</v>
      </c>
      <c r="K9" s="12" t="s">
        <v>24</v>
      </c>
      <c r="M9" s="12" t="s">
        <v>24</v>
      </c>
      <c r="O9" s="12" t="s">
        <v>24</v>
      </c>
      <c r="Q9" s="12" t="s">
        <v>24</v>
      </c>
      <c r="S9" s="12" t="s">
        <v>24</v>
      </c>
    </row>
    <row r="10" spans="1:22" ht="13.5" thickTop="1"/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scale="98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O10"/>
  <sheetViews>
    <sheetView rightToLeft="1" view="pageBreakPreview" zoomScale="106" zoomScaleNormal="100" zoomScaleSheetLayoutView="106" workbookViewId="0">
      <selection activeCell="M18" sqref="M18"/>
    </sheetView>
  </sheetViews>
  <sheetFormatPr defaultColWidth="9.140625" defaultRowHeight="12.75"/>
  <cols>
    <col min="1" max="1" width="15" style="73" customWidth="1"/>
    <col min="2" max="2" width="0.85546875" style="73" customWidth="1"/>
    <col min="3" max="3" width="10.5703125" style="73" customWidth="1"/>
    <col min="4" max="4" width="1" style="73" customWidth="1"/>
    <col min="5" max="5" width="14.7109375" style="73" customWidth="1"/>
    <col min="6" max="6" width="1" style="73" customWidth="1"/>
    <col min="7" max="7" width="9.140625" style="73"/>
    <col min="8" max="8" width="0.85546875" style="73" customWidth="1"/>
    <col min="9" max="9" width="19.7109375" style="73" customWidth="1"/>
    <col min="10" max="10" width="1" style="73" customWidth="1"/>
    <col min="11" max="11" width="16.42578125" style="73" bestFit="1" customWidth="1"/>
    <col min="12" max="16384" width="9.140625" style="73"/>
  </cols>
  <sheetData>
    <row r="1" spans="1:15" ht="15.75">
      <c r="A1" s="199" t="str">
        <f>' سهام'!Z2</f>
        <v>صندوق سرمایه گذاری اختصاصی بازارگردانی بازده معاملات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74"/>
    </row>
    <row r="2" spans="1:15" ht="15.75">
      <c r="A2" s="199" t="s">
        <v>86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74"/>
    </row>
    <row r="3" spans="1:15" ht="15.75">
      <c r="A3" s="199" t="str">
        <f>' سهام'!Z3</f>
        <v>برای ماه منتهی به 1405/02/31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74"/>
    </row>
    <row r="4" spans="1:15" ht="15.75">
      <c r="A4" s="167" t="s">
        <v>128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42"/>
      <c r="M4" s="42"/>
      <c r="N4" s="42"/>
      <c r="O4" s="42"/>
    </row>
    <row r="5" spans="1:15" ht="32.25" thickBot="1">
      <c r="A5" s="75"/>
      <c r="B5" s="75"/>
      <c r="C5" s="75"/>
      <c r="D5" s="75"/>
      <c r="E5" s="75"/>
      <c r="F5" s="75"/>
      <c r="G5" s="75"/>
      <c r="H5" s="75"/>
      <c r="I5" s="13" t="str">
        <f>' سهام'!Z7</f>
        <v>طی اردیبهشت ماه</v>
      </c>
      <c r="J5" s="13"/>
      <c r="K5" s="13" t="str">
        <f>' سهام'!Z8</f>
        <v>از ابتدای سال مالی تا پایان اردیبهشت ماه</v>
      </c>
      <c r="L5" s="15"/>
    </row>
    <row r="6" spans="1:15" ht="47.25" customHeight="1" thickBot="1">
      <c r="A6" s="30" t="s">
        <v>132</v>
      </c>
      <c r="B6" s="72"/>
      <c r="C6" s="30" t="s">
        <v>133</v>
      </c>
      <c r="D6" s="72"/>
      <c r="E6" s="30" t="s">
        <v>137</v>
      </c>
      <c r="F6" s="72"/>
      <c r="G6" s="30" t="s">
        <v>134</v>
      </c>
      <c r="H6" s="72"/>
      <c r="I6" s="30" t="s">
        <v>138</v>
      </c>
      <c r="J6" s="72"/>
      <c r="K6" s="30" t="s">
        <v>138</v>
      </c>
    </row>
    <row r="7" spans="1:15" ht="15.75">
      <c r="A7" s="73" t="s">
        <v>140</v>
      </c>
      <c r="C7" s="10" t="s">
        <v>24</v>
      </c>
      <c r="E7" s="10" t="s">
        <v>24</v>
      </c>
      <c r="G7" s="10" t="s">
        <v>24</v>
      </c>
      <c r="I7" s="10" t="s">
        <v>24</v>
      </c>
      <c r="K7" s="10" t="s">
        <v>24</v>
      </c>
    </row>
    <row r="8" spans="1:15" ht="16.5" thickBot="1">
      <c r="A8" s="73" t="s">
        <v>140</v>
      </c>
      <c r="C8" s="10" t="s">
        <v>24</v>
      </c>
      <c r="E8" s="10" t="s">
        <v>24</v>
      </c>
      <c r="G8" s="10" t="s">
        <v>24</v>
      </c>
      <c r="I8" s="11" t="s">
        <v>24</v>
      </c>
      <c r="K8" s="11" t="s">
        <v>24</v>
      </c>
    </row>
    <row r="9" spans="1:15" ht="16.5" thickBot="1">
      <c r="I9" s="12" t="s">
        <v>24</v>
      </c>
      <c r="K9" s="12" t="s">
        <v>24</v>
      </c>
    </row>
    <row r="10" spans="1:15" ht="13.5" thickTop="1"/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R15"/>
  <sheetViews>
    <sheetView rightToLeft="1" workbookViewId="0">
      <selection activeCell="D20" sqref="D20"/>
    </sheetView>
  </sheetViews>
  <sheetFormatPr defaultRowHeight="18"/>
  <cols>
    <col min="1" max="1" width="26.5703125" style="44" bestFit="1" customWidth="1"/>
    <col min="2" max="2" width="12.5703125" style="44" customWidth="1"/>
    <col min="3" max="3" width="0.85546875" style="44" customWidth="1"/>
    <col min="4" max="4" width="12.42578125" style="44" customWidth="1"/>
    <col min="5" max="5" width="1.140625" style="44" customWidth="1"/>
    <col min="6" max="6" width="10.7109375" style="44" customWidth="1"/>
    <col min="7" max="7" width="1" style="44" customWidth="1"/>
    <col min="8" max="8" width="15.28515625" style="44" bestFit="1" customWidth="1"/>
    <col min="9" max="9" width="0.85546875" style="44" customWidth="1"/>
    <col min="10" max="10" width="9.7109375" style="44" bestFit="1" customWidth="1"/>
    <col min="11" max="11" width="0.7109375" style="44" customWidth="1"/>
    <col min="12" max="12" width="15.28515625" style="44" bestFit="1" customWidth="1"/>
    <col min="13" max="13" width="0.7109375" style="44" customWidth="1"/>
    <col min="14" max="14" width="15.28515625" style="44" bestFit="1" customWidth="1"/>
    <col min="15" max="15" width="0.5703125" style="44" customWidth="1"/>
    <col min="16" max="16" width="9.7109375" style="44" bestFit="1" customWidth="1"/>
    <col min="17" max="17" width="0.5703125" style="44" customWidth="1"/>
    <col min="18" max="18" width="15.28515625" style="44" bestFit="1" customWidth="1"/>
    <col min="19" max="16384" width="9.140625" style="44"/>
  </cols>
  <sheetData>
    <row r="1" spans="1:18" ht="19.5">
      <c r="A1" s="213" t="str">
        <f>' سهام'!Z2</f>
        <v>صندوق سرمایه گذاری اختصاصی بازارگردانی بازده معاملات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</row>
    <row r="2" spans="1:18" ht="19.5">
      <c r="A2" s="213" t="s">
        <v>86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</row>
    <row r="3" spans="1:18" ht="19.5">
      <c r="A3" s="213" t="str">
        <f>' سهام'!Z3</f>
        <v>برای ماه منتهی به 1405/02/31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</row>
    <row r="4" spans="1:18" ht="21">
      <c r="A4" s="214" t="s">
        <v>141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</row>
    <row r="5" spans="1:18" ht="16.5" customHeight="1">
      <c r="B5" s="212"/>
      <c r="C5" s="212"/>
      <c r="D5" s="212"/>
      <c r="E5" s="212"/>
      <c r="F5" s="212"/>
      <c r="H5" s="169" t="str">
        <f>' سهام'!Z7</f>
        <v>طی اردیبهشت ماه</v>
      </c>
      <c r="I5" s="169"/>
      <c r="J5" s="169"/>
      <c r="K5" s="169"/>
      <c r="L5" s="169"/>
      <c r="N5" s="169" t="str">
        <f>' سهام'!Z8</f>
        <v>از ابتدای سال مالی تا پایان اردیبهشت ماه</v>
      </c>
      <c r="O5" s="169"/>
      <c r="P5" s="169"/>
      <c r="Q5" s="169"/>
      <c r="R5" s="169"/>
    </row>
    <row r="6" spans="1:18" ht="38.25" customHeight="1">
      <c r="A6" s="155" t="s">
        <v>59</v>
      </c>
      <c r="B6" s="154" t="s">
        <v>68</v>
      </c>
      <c r="C6" s="154"/>
      <c r="D6" s="154" t="s">
        <v>35</v>
      </c>
      <c r="E6" s="154"/>
      <c r="F6" s="154" t="s">
        <v>57</v>
      </c>
      <c r="G6" s="154"/>
      <c r="H6" s="154" t="s">
        <v>87</v>
      </c>
      <c r="I6" s="154"/>
      <c r="J6" s="154" t="s">
        <v>64</v>
      </c>
      <c r="K6" s="154"/>
      <c r="L6" s="154" t="s">
        <v>69</v>
      </c>
      <c r="M6" s="155"/>
      <c r="N6" s="154" t="s">
        <v>87</v>
      </c>
      <c r="O6" s="154"/>
      <c r="P6" s="154" t="s">
        <v>64</v>
      </c>
      <c r="Q6" s="154"/>
      <c r="R6" s="154" t="s">
        <v>69</v>
      </c>
    </row>
    <row r="7" spans="1:18">
      <c r="A7" s="44" t="s">
        <v>172</v>
      </c>
      <c r="B7" s="44" t="s">
        <v>169</v>
      </c>
      <c r="D7" s="44" t="s">
        <v>173</v>
      </c>
      <c r="F7" s="44" t="s">
        <v>173</v>
      </c>
      <c r="H7" s="159">
        <v>1353668</v>
      </c>
      <c r="I7" s="94"/>
      <c r="J7" s="159">
        <v>0</v>
      </c>
      <c r="K7" s="94"/>
      <c r="L7" s="159">
        <v>1353668</v>
      </c>
      <c r="M7" s="94"/>
      <c r="N7" s="159">
        <v>3892787</v>
      </c>
      <c r="O7" s="94"/>
      <c r="P7" s="159">
        <v>0</v>
      </c>
      <c r="Q7" s="94"/>
      <c r="R7" s="159">
        <v>3892787</v>
      </c>
    </row>
    <row r="8" spans="1:18">
      <c r="A8" s="44" t="s">
        <v>174</v>
      </c>
      <c r="B8" s="44" t="s">
        <v>169</v>
      </c>
      <c r="D8" s="44" t="s">
        <v>173</v>
      </c>
      <c r="F8" s="44" t="s">
        <v>173</v>
      </c>
      <c r="H8" s="159">
        <v>41750</v>
      </c>
      <c r="I8" s="159"/>
      <c r="J8" s="159">
        <v>0</v>
      </c>
      <c r="K8" s="159"/>
      <c r="L8" s="159">
        <v>41750</v>
      </c>
      <c r="M8" s="159"/>
      <c r="N8" s="159">
        <v>478511</v>
      </c>
      <c r="O8" s="159"/>
      <c r="P8" s="159">
        <v>0</v>
      </c>
      <c r="Q8" s="159"/>
      <c r="R8" s="159">
        <v>478511</v>
      </c>
    </row>
    <row r="9" spans="1:18">
      <c r="A9" s="44" t="s">
        <v>175</v>
      </c>
      <c r="B9" s="44" t="s">
        <v>169</v>
      </c>
      <c r="D9" s="44" t="s">
        <v>173</v>
      </c>
      <c r="F9" s="44" t="s">
        <v>173</v>
      </c>
      <c r="H9" s="159">
        <v>122145</v>
      </c>
      <c r="I9" s="159"/>
      <c r="J9" s="159">
        <v>0</v>
      </c>
      <c r="K9" s="159"/>
      <c r="L9" s="159">
        <v>122145</v>
      </c>
      <c r="M9" s="159"/>
      <c r="N9" s="159">
        <v>335936</v>
      </c>
      <c r="O9" s="159"/>
      <c r="P9" s="159">
        <v>0</v>
      </c>
      <c r="Q9" s="159"/>
      <c r="R9" s="159">
        <v>335936</v>
      </c>
    </row>
    <row r="10" spans="1:18">
      <c r="A10" s="44" t="s">
        <v>176</v>
      </c>
      <c r="B10" s="44" t="s">
        <v>169</v>
      </c>
      <c r="D10" s="44" t="s">
        <v>173</v>
      </c>
      <c r="F10" s="44" t="s">
        <v>173</v>
      </c>
      <c r="H10" s="159">
        <v>268136</v>
      </c>
      <c r="I10" s="159"/>
      <c r="J10" s="159">
        <v>0</v>
      </c>
      <c r="K10" s="159"/>
      <c r="L10" s="159">
        <v>268136</v>
      </c>
      <c r="M10" s="159"/>
      <c r="N10" s="159">
        <v>2992869</v>
      </c>
      <c r="O10" s="159"/>
      <c r="P10" s="159">
        <v>0</v>
      </c>
      <c r="Q10" s="159"/>
      <c r="R10" s="159">
        <v>2992869</v>
      </c>
    </row>
    <row r="11" spans="1:18">
      <c r="A11" s="44" t="s">
        <v>177</v>
      </c>
      <c r="B11" s="44" t="s">
        <v>169</v>
      </c>
      <c r="D11" s="44" t="s">
        <v>173</v>
      </c>
      <c r="F11" s="44" t="s">
        <v>173</v>
      </c>
      <c r="H11" s="159">
        <v>31020</v>
      </c>
      <c r="I11" s="159"/>
      <c r="J11" s="159">
        <v>0</v>
      </c>
      <c r="K11" s="159"/>
      <c r="L11" s="159">
        <v>31020</v>
      </c>
      <c r="M11" s="159"/>
      <c r="N11" s="159">
        <v>580359</v>
      </c>
      <c r="O11" s="159"/>
      <c r="P11" s="159">
        <v>0</v>
      </c>
      <c r="Q11" s="159"/>
      <c r="R11" s="159">
        <v>580359</v>
      </c>
    </row>
    <row r="12" spans="1:18">
      <c r="A12" s="44" t="s">
        <v>178</v>
      </c>
      <c r="B12" s="44" t="s">
        <v>169</v>
      </c>
      <c r="D12" s="44" t="s">
        <v>173</v>
      </c>
      <c r="F12" s="44" t="s">
        <v>173</v>
      </c>
      <c r="H12" s="159">
        <v>41554</v>
      </c>
      <c r="I12" s="159"/>
      <c r="J12" s="159">
        <v>0</v>
      </c>
      <c r="K12" s="159"/>
      <c r="L12" s="159">
        <v>41554</v>
      </c>
      <c r="M12" s="159"/>
      <c r="N12" s="159">
        <v>116410</v>
      </c>
      <c r="O12" s="159"/>
      <c r="P12" s="159">
        <v>0</v>
      </c>
      <c r="Q12" s="159"/>
      <c r="R12" s="159">
        <v>116410</v>
      </c>
    </row>
    <row r="13" spans="1:18">
      <c r="A13" s="44" t="s">
        <v>179</v>
      </c>
      <c r="B13" s="44" t="s">
        <v>169</v>
      </c>
      <c r="D13" s="44" t="s">
        <v>173</v>
      </c>
      <c r="F13" s="44" t="s">
        <v>173</v>
      </c>
      <c r="H13" s="159">
        <v>2283255</v>
      </c>
      <c r="I13" s="159"/>
      <c r="J13" s="159">
        <v>0</v>
      </c>
      <c r="K13" s="159"/>
      <c r="L13" s="159">
        <v>2283255</v>
      </c>
      <c r="M13" s="159"/>
      <c r="N13" s="159">
        <v>4656624</v>
      </c>
      <c r="O13" s="159"/>
      <c r="P13" s="159">
        <v>0</v>
      </c>
      <c r="Q13" s="159"/>
      <c r="R13" s="159">
        <v>4656624</v>
      </c>
    </row>
    <row r="14" spans="1:18" ht="18.75" thickBot="1">
      <c r="A14" s="158" t="s">
        <v>4</v>
      </c>
      <c r="B14" s="158"/>
      <c r="C14" s="158"/>
      <c r="D14" s="158"/>
      <c r="E14" s="158"/>
      <c r="F14" s="158"/>
      <c r="G14" s="158"/>
      <c r="H14" s="160">
        <f>SUM(H7:H13)</f>
        <v>4141528</v>
      </c>
      <c r="I14" s="160">
        <f t="shared" ref="I14:R14" si="0">SUM(I7:I13)</f>
        <v>0</v>
      </c>
      <c r="J14" s="160">
        <f t="shared" si="0"/>
        <v>0</v>
      </c>
      <c r="K14" s="160">
        <f t="shared" si="0"/>
        <v>0</v>
      </c>
      <c r="L14" s="160">
        <f t="shared" si="0"/>
        <v>4141528</v>
      </c>
      <c r="M14" s="160">
        <f t="shared" si="0"/>
        <v>0</v>
      </c>
      <c r="N14" s="160">
        <f t="shared" si="0"/>
        <v>13053496</v>
      </c>
      <c r="O14" s="160">
        <f t="shared" si="0"/>
        <v>0</v>
      </c>
      <c r="P14" s="160">
        <f t="shared" si="0"/>
        <v>0</v>
      </c>
      <c r="Q14" s="160">
        <f t="shared" si="0"/>
        <v>0</v>
      </c>
      <c r="R14" s="160">
        <f t="shared" si="0"/>
        <v>13053496</v>
      </c>
    </row>
    <row r="15" spans="1:18" ht="18.75" thickTop="1"/>
  </sheetData>
  <mergeCells count="7">
    <mergeCell ref="B5:F5"/>
    <mergeCell ref="H5:L5"/>
    <mergeCell ref="N5:R5"/>
    <mergeCell ref="A1:R1"/>
    <mergeCell ref="A2:R2"/>
    <mergeCell ref="A3:R3"/>
    <mergeCell ref="A4:R4"/>
  </mergeCells>
  <pageMargins left="0.7" right="0.7" top="0.75" bottom="0.75" header="0.3" footer="0.3"/>
  <pageSetup orientation="landscape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R9"/>
  <sheetViews>
    <sheetView rightToLeft="1" workbookViewId="0">
      <selection activeCell="L19" sqref="L19"/>
    </sheetView>
  </sheetViews>
  <sheetFormatPr defaultRowHeight="15"/>
  <cols>
    <col min="1" max="1" width="37" bestFit="1" customWidth="1"/>
    <col min="2" max="2" width="14.42578125" bestFit="1" customWidth="1"/>
    <col min="3" max="3" width="0.85546875" customWidth="1"/>
    <col min="4" max="4" width="12.42578125" bestFit="1" customWidth="1"/>
    <col min="5" max="5" width="0.7109375" customWidth="1"/>
    <col min="6" max="6" width="14.42578125" bestFit="1" customWidth="1"/>
    <col min="7" max="7" width="0.7109375" customWidth="1"/>
    <col min="8" max="8" width="14.42578125" bestFit="1" customWidth="1"/>
    <col min="9" max="9" width="0.5703125" customWidth="1"/>
    <col min="10" max="10" width="10.140625" bestFit="1" customWidth="1"/>
    <col min="11" max="11" width="0.5703125" customWidth="1"/>
    <col min="12" max="12" width="14.42578125" bestFit="1" customWidth="1"/>
  </cols>
  <sheetData>
    <row r="1" spans="1:18">
      <c r="A1" s="166" t="str">
        <f>' سهام'!Z2</f>
        <v>صندوق سرمایه گذاری اختصاصی بازارگردانی بازده معاملات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8">
      <c r="A2" s="166" t="s">
        <v>86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8">
      <c r="A3" s="166" t="str">
        <f>' سهام'!Z3</f>
        <v>برای ماه منتهی به 1405/02/31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4" spans="1:18" ht="15.75">
      <c r="A4" s="167" t="s">
        <v>142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</row>
    <row r="5" spans="1:18" ht="16.5" customHeight="1" thickBot="1">
      <c r="A5" s="46"/>
      <c r="B5" s="168" t="str">
        <f>' سهام'!Z7</f>
        <v>طی اردیبهشت ماه</v>
      </c>
      <c r="C5" s="169"/>
      <c r="D5" s="168"/>
      <c r="E5" s="169"/>
      <c r="F5" s="168"/>
      <c r="G5" s="14"/>
      <c r="H5" s="168" t="str">
        <f>' سهام'!Z8</f>
        <v>از ابتدای سال مالی تا پایان اردیبهشت ماه</v>
      </c>
      <c r="I5" s="169"/>
      <c r="J5" s="168"/>
      <c r="K5" s="169"/>
      <c r="L5" s="168"/>
    </row>
    <row r="6" spans="1:18" ht="38.25" customHeight="1" thickBot="1">
      <c r="A6" s="99" t="s">
        <v>59</v>
      </c>
      <c r="B6" s="56" t="s">
        <v>87</v>
      </c>
      <c r="C6" s="57"/>
      <c r="D6" s="56" t="s">
        <v>64</v>
      </c>
      <c r="E6" s="57"/>
      <c r="F6" s="56" t="s">
        <v>69</v>
      </c>
      <c r="G6" s="14"/>
      <c r="H6" s="56" t="s">
        <v>87</v>
      </c>
      <c r="I6" s="57"/>
      <c r="J6" s="56" t="s">
        <v>64</v>
      </c>
      <c r="K6" s="57"/>
      <c r="L6" s="56" t="s">
        <v>69</v>
      </c>
      <c r="R6" s="134"/>
    </row>
    <row r="7" spans="1:18" ht="24.95" customHeight="1">
      <c r="A7" s="14" t="s">
        <v>144</v>
      </c>
      <c r="B7" s="96">
        <v>4141528</v>
      </c>
      <c r="C7" s="97"/>
      <c r="D7" s="96">
        <v>0</v>
      </c>
      <c r="E7" s="97"/>
      <c r="F7" s="96">
        <v>4141528</v>
      </c>
      <c r="G7" s="98"/>
      <c r="H7" s="96">
        <v>13053496</v>
      </c>
      <c r="I7" s="97"/>
      <c r="J7" s="96">
        <v>0</v>
      </c>
      <c r="K7" s="97"/>
      <c r="L7" s="96">
        <v>13053496</v>
      </c>
    </row>
    <row r="8" spans="1:18" ht="21.75" customHeight="1" thickBot="1">
      <c r="A8" s="161" t="s">
        <v>4</v>
      </c>
      <c r="B8" s="162">
        <f t="shared" ref="B8:L8" si="0">SUM(B7:B7)</f>
        <v>4141528</v>
      </c>
      <c r="C8" s="162">
        <f t="shared" si="0"/>
        <v>0</v>
      </c>
      <c r="D8" s="162">
        <f t="shared" si="0"/>
        <v>0</v>
      </c>
      <c r="E8" s="162">
        <f t="shared" si="0"/>
        <v>0</v>
      </c>
      <c r="F8" s="162">
        <f t="shared" si="0"/>
        <v>4141528</v>
      </c>
      <c r="G8" s="162">
        <f t="shared" si="0"/>
        <v>0</v>
      </c>
      <c r="H8" s="162">
        <f t="shared" si="0"/>
        <v>13053496</v>
      </c>
      <c r="I8" s="162">
        <f t="shared" si="0"/>
        <v>0</v>
      </c>
      <c r="J8" s="162">
        <f t="shared" si="0"/>
        <v>0</v>
      </c>
      <c r="K8" s="162">
        <f t="shared" si="0"/>
        <v>0</v>
      </c>
      <c r="L8" s="162">
        <f t="shared" si="0"/>
        <v>13053496</v>
      </c>
    </row>
    <row r="9" spans="1:18" ht="15.75" thickTop="1"/>
  </sheetData>
  <mergeCells count="6">
    <mergeCell ref="A1:L1"/>
    <mergeCell ref="A2:L2"/>
    <mergeCell ref="A3:L3"/>
    <mergeCell ref="A4:L4"/>
    <mergeCell ref="B5:F5"/>
    <mergeCell ref="H5:L5"/>
  </mergeCells>
  <pageMargins left="0.7" right="0.7" top="0.75" bottom="0.75" header="0.3" footer="0.3"/>
  <pageSetup orientation="landscape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R30"/>
  <sheetViews>
    <sheetView rightToLeft="1" zoomScale="85" zoomScaleNormal="85" workbookViewId="0">
      <selection activeCell="AB20" sqref="AB20"/>
    </sheetView>
  </sheetViews>
  <sheetFormatPr defaultRowHeight="18"/>
  <cols>
    <col min="1" max="1" width="28.5703125" style="44" bestFit="1" customWidth="1"/>
    <col min="2" max="2" width="13.5703125" style="44" bestFit="1" customWidth="1"/>
    <col min="3" max="3" width="0.85546875" style="44" customWidth="1"/>
    <col min="4" max="4" width="18.140625" style="44" bestFit="1" customWidth="1"/>
    <col min="5" max="5" width="0.5703125" style="44" customWidth="1"/>
    <col min="6" max="6" width="18.7109375" style="44" bestFit="1" customWidth="1"/>
    <col min="7" max="7" width="0.85546875" style="44" customWidth="1"/>
    <col min="8" max="8" width="15.5703125" style="44" bestFit="1" customWidth="1"/>
    <col min="9" max="9" width="0.5703125" style="44" customWidth="1"/>
    <col min="10" max="10" width="13.5703125" style="44" bestFit="1" customWidth="1"/>
    <col min="11" max="11" width="0.42578125" style="44" customWidth="1"/>
    <col min="12" max="12" width="18.140625" style="44" bestFit="1" customWidth="1"/>
    <col min="13" max="13" width="0.42578125" style="44" customWidth="1"/>
    <col min="14" max="14" width="18.85546875" style="44" bestFit="1" customWidth="1"/>
    <col min="15" max="15" width="0.5703125" style="44" customWidth="1"/>
    <col min="16" max="16" width="16.42578125" style="44" customWidth="1"/>
    <col min="17" max="16384" width="9.140625" style="44"/>
  </cols>
  <sheetData>
    <row r="1" spans="1:18" ht="21">
      <c r="A1" s="205" t="str">
        <f>' سهام'!Z2</f>
        <v>صندوق سرمایه گذاری اختصاصی بازارگردانی بازده معاملات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spans="1:18" ht="21">
      <c r="A2" s="205" t="s">
        <v>86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</row>
    <row r="3" spans="1:18" ht="21">
      <c r="A3" s="205" t="str">
        <f>' سهام'!Z3</f>
        <v>برای ماه منتهی به 1405/02/31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</row>
    <row r="4" spans="1:18" ht="21">
      <c r="A4" s="214" t="s">
        <v>78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</row>
    <row r="5" spans="1:18" ht="16.5" customHeight="1" thickBot="1">
      <c r="B5" s="168" t="str">
        <f>' سهام'!Z7</f>
        <v>طی اردیبهشت ماه</v>
      </c>
      <c r="C5" s="168"/>
      <c r="D5" s="168"/>
      <c r="E5" s="168"/>
      <c r="F5" s="168"/>
      <c r="G5" s="168"/>
      <c r="H5" s="168"/>
      <c r="J5" s="168" t="str">
        <f>' سهام'!Z8</f>
        <v>از ابتدای سال مالی تا پایان اردیبهشت ماه</v>
      </c>
      <c r="K5" s="168"/>
      <c r="L5" s="168"/>
      <c r="M5" s="168"/>
      <c r="N5" s="168"/>
      <c r="O5" s="168"/>
      <c r="P5" s="168"/>
    </row>
    <row r="6" spans="1:18" ht="36.75" thickBot="1">
      <c r="A6" s="44" t="s">
        <v>59</v>
      </c>
      <c r="B6" s="48" t="s">
        <v>5</v>
      </c>
      <c r="D6" s="50" t="s">
        <v>74</v>
      </c>
      <c r="F6" s="48" t="s">
        <v>71</v>
      </c>
      <c r="H6" s="50" t="s">
        <v>75</v>
      </c>
      <c r="J6" s="48" t="s">
        <v>5</v>
      </c>
      <c r="L6" s="50" t="s">
        <v>33</v>
      </c>
      <c r="N6" s="48" t="s">
        <v>71</v>
      </c>
      <c r="P6" s="50" t="s">
        <v>75</v>
      </c>
    </row>
    <row r="7" spans="1:18" ht="31.5" customHeight="1">
      <c r="A7" s="93" t="s">
        <v>146</v>
      </c>
      <c r="B7" s="136">
        <v>0</v>
      </c>
      <c r="C7" s="135"/>
      <c r="D7" s="136">
        <v>0</v>
      </c>
      <c r="E7" s="136"/>
      <c r="F7" s="136">
        <v>0</v>
      </c>
      <c r="G7" s="136"/>
      <c r="H7" s="136">
        <v>0</v>
      </c>
      <c r="I7" s="136"/>
      <c r="J7" s="136">
        <v>2053452</v>
      </c>
      <c r="K7" s="136"/>
      <c r="L7" s="136">
        <v>19440385446</v>
      </c>
      <c r="M7" s="136"/>
      <c r="N7" s="136">
        <v>-18422973530</v>
      </c>
      <c r="O7" s="136"/>
      <c r="P7" s="136">
        <v>1017411916</v>
      </c>
      <c r="Q7" s="93"/>
      <c r="R7" s="93"/>
    </row>
    <row r="8" spans="1:18" ht="31.5" customHeight="1">
      <c r="A8" s="93" t="s">
        <v>163</v>
      </c>
      <c r="B8" s="136">
        <v>9047896</v>
      </c>
      <c r="C8" s="135"/>
      <c r="D8" s="136">
        <v>226973222893</v>
      </c>
      <c r="E8" s="136"/>
      <c r="F8" s="136">
        <v>-224406793998</v>
      </c>
      <c r="G8" s="136"/>
      <c r="H8" s="136">
        <v>2566428895</v>
      </c>
      <c r="I8" s="136"/>
      <c r="J8" s="136">
        <v>11434152</v>
      </c>
      <c r="K8" s="136"/>
      <c r="L8" s="136">
        <v>283316429619</v>
      </c>
      <c r="M8" s="136"/>
      <c r="N8" s="136">
        <v>-280168508480</v>
      </c>
      <c r="O8" s="136"/>
      <c r="P8" s="136">
        <v>3147921139</v>
      </c>
      <c r="Q8" s="93"/>
      <c r="R8" s="93"/>
    </row>
    <row r="9" spans="1:18" ht="31.5" customHeight="1">
      <c r="A9" s="93" t="s">
        <v>164</v>
      </c>
      <c r="B9" s="136">
        <v>2215261618</v>
      </c>
      <c r="C9" s="135"/>
      <c r="D9" s="136">
        <v>29756408636714</v>
      </c>
      <c r="E9" s="136"/>
      <c r="F9" s="136">
        <v>-29273139119835</v>
      </c>
      <c r="G9" s="136"/>
      <c r="H9" s="136">
        <v>483269516879</v>
      </c>
      <c r="I9" s="136"/>
      <c r="J9" s="136">
        <v>3521380183</v>
      </c>
      <c r="K9" s="136"/>
      <c r="L9" s="136">
        <v>47085281594090</v>
      </c>
      <c r="M9" s="136"/>
      <c r="N9" s="136">
        <v>-46505140577868</v>
      </c>
      <c r="O9" s="136"/>
      <c r="P9" s="136">
        <v>580141016222</v>
      </c>
      <c r="Q9" s="93"/>
      <c r="R9" s="93"/>
    </row>
    <row r="10" spans="1:18" ht="31.5" customHeight="1">
      <c r="A10" s="93" t="s">
        <v>147</v>
      </c>
      <c r="B10" s="136">
        <v>0</v>
      </c>
      <c r="C10" s="135"/>
      <c r="D10" s="136">
        <v>0</v>
      </c>
      <c r="E10" s="136"/>
      <c r="F10" s="136">
        <v>0</v>
      </c>
      <c r="G10" s="136"/>
      <c r="H10" s="136">
        <v>0</v>
      </c>
      <c r="I10" s="136"/>
      <c r="J10" s="136">
        <v>171234</v>
      </c>
      <c r="K10" s="136"/>
      <c r="L10" s="136">
        <v>12289278565</v>
      </c>
      <c r="M10" s="136"/>
      <c r="N10" s="136">
        <v>-12153055521</v>
      </c>
      <c r="O10" s="136"/>
      <c r="P10" s="136">
        <v>136223044</v>
      </c>
      <c r="Q10" s="93"/>
      <c r="R10" s="93"/>
    </row>
    <row r="11" spans="1:18" ht="31.5" customHeight="1">
      <c r="A11" s="93" t="s">
        <v>158</v>
      </c>
      <c r="B11" s="136">
        <v>3625000</v>
      </c>
      <c r="C11" s="135"/>
      <c r="D11" s="136">
        <v>52723111294</v>
      </c>
      <c r="E11" s="136"/>
      <c r="F11" s="136">
        <v>-48927548832</v>
      </c>
      <c r="G11" s="136"/>
      <c r="H11" s="136">
        <v>3795562462</v>
      </c>
      <c r="I11" s="136"/>
      <c r="J11" s="136">
        <v>63516964</v>
      </c>
      <c r="K11" s="136"/>
      <c r="L11" s="136">
        <v>830056205118</v>
      </c>
      <c r="M11" s="136"/>
      <c r="N11" s="136">
        <v>-819341970887</v>
      </c>
      <c r="O11" s="136"/>
      <c r="P11" s="136">
        <v>10714234231</v>
      </c>
      <c r="Q11" s="93"/>
      <c r="R11" s="93"/>
    </row>
    <row r="12" spans="1:18" ht="31.5" customHeight="1">
      <c r="A12" s="93" t="s">
        <v>154</v>
      </c>
      <c r="B12" s="136">
        <v>106000</v>
      </c>
      <c r="C12" s="135"/>
      <c r="D12" s="136">
        <v>1654236000</v>
      </c>
      <c r="E12" s="136"/>
      <c r="F12" s="136">
        <v>-1718583973</v>
      </c>
      <c r="G12" s="136"/>
      <c r="H12" s="136">
        <v>-64347973</v>
      </c>
      <c r="I12" s="136"/>
      <c r="J12" s="136">
        <v>229588108</v>
      </c>
      <c r="K12" s="136"/>
      <c r="L12" s="136">
        <v>3733682188018</v>
      </c>
      <c r="M12" s="136"/>
      <c r="N12" s="136">
        <v>-3720262304933</v>
      </c>
      <c r="O12" s="136"/>
      <c r="P12" s="136">
        <v>13419883085</v>
      </c>
      <c r="Q12" s="93"/>
      <c r="R12" s="93"/>
    </row>
    <row r="13" spans="1:18" ht="31.5" customHeight="1">
      <c r="A13" s="93" t="s">
        <v>155</v>
      </c>
      <c r="B13" s="136">
        <v>1529440</v>
      </c>
      <c r="C13" s="135"/>
      <c r="D13" s="136">
        <v>26500008051</v>
      </c>
      <c r="E13" s="136"/>
      <c r="F13" s="136">
        <v>-26130460585</v>
      </c>
      <c r="G13" s="136"/>
      <c r="H13" s="136">
        <v>369547466</v>
      </c>
      <c r="I13" s="136"/>
      <c r="J13" s="136">
        <v>2782852</v>
      </c>
      <c r="K13" s="136"/>
      <c r="L13" s="136">
        <v>45181111180</v>
      </c>
      <c r="M13" s="136"/>
      <c r="N13" s="136">
        <v>-44677303131</v>
      </c>
      <c r="O13" s="136"/>
      <c r="P13" s="136">
        <v>503808049</v>
      </c>
      <c r="Q13" s="93"/>
      <c r="R13" s="93"/>
    </row>
    <row r="14" spans="1:18" ht="31.5" customHeight="1">
      <c r="A14" s="93" t="s">
        <v>153</v>
      </c>
      <c r="B14" s="136">
        <v>444169630</v>
      </c>
      <c r="C14" s="135"/>
      <c r="D14" s="136">
        <v>8682397989033</v>
      </c>
      <c r="E14" s="136"/>
      <c r="F14" s="136">
        <v>-8666510223153</v>
      </c>
      <c r="G14" s="136"/>
      <c r="H14" s="136">
        <v>15887765880</v>
      </c>
      <c r="I14" s="136"/>
      <c r="J14" s="136">
        <v>1679491047</v>
      </c>
      <c r="K14" s="136"/>
      <c r="L14" s="136">
        <v>30235488303006.004</v>
      </c>
      <c r="M14" s="136"/>
      <c r="N14" s="136">
        <v>-30205141751691</v>
      </c>
      <c r="O14" s="136"/>
      <c r="P14" s="136">
        <v>30346551315</v>
      </c>
      <c r="Q14" s="93"/>
      <c r="R14" s="93"/>
    </row>
    <row r="15" spans="1:18" ht="31.5" customHeight="1">
      <c r="A15" s="93" t="s">
        <v>151</v>
      </c>
      <c r="B15" s="136">
        <v>366673</v>
      </c>
      <c r="C15" s="135"/>
      <c r="D15" s="136">
        <v>8025711438</v>
      </c>
      <c r="E15" s="136"/>
      <c r="F15" s="136">
        <v>-7926347688</v>
      </c>
      <c r="G15" s="136"/>
      <c r="H15" s="136">
        <v>99363750</v>
      </c>
      <c r="I15" s="136"/>
      <c r="J15" s="136">
        <v>3235185</v>
      </c>
      <c r="K15" s="136"/>
      <c r="L15" s="136">
        <v>65615385983</v>
      </c>
      <c r="M15" s="136"/>
      <c r="N15" s="136">
        <v>-65268521504</v>
      </c>
      <c r="O15" s="136"/>
      <c r="P15" s="136">
        <v>346864479</v>
      </c>
      <c r="Q15" s="93"/>
      <c r="R15" s="93"/>
    </row>
    <row r="16" spans="1:18" ht="31.5" customHeight="1">
      <c r="A16" s="93" t="s">
        <v>150</v>
      </c>
      <c r="B16" s="136">
        <v>19482306</v>
      </c>
      <c r="C16" s="135"/>
      <c r="D16" s="136">
        <v>455594407354</v>
      </c>
      <c r="E16" s="136"/>
      <c r="F16" s="136">
        <v>-456690475187</v>
      </c>
      <c r="G16" s="136"/>
      <c r="H16" s="136">
        <v>-1096067833</v>
      </c>
      <c r="I16" s="136"/>
      <c r="J16" s="136">
        <v>91357755</v>
      </c>
      <c r="K16" s="136"/>
      <c r="L16" s="136">
        <v>1994582017840</v>
      </c>
      <c r="M16" s="136"/>
      <c r="N16" s="136">
        <v>-1988687045987</v>
      </c>
      <c r="O16" s="136"/>
      <c r="P16" s="136">
        <v>5894971853</v>
      </c>
      <c r="Q16" s="93"/>
      <c r="R16" s="93"/>
    </row>
    <row r="17" spans="1:18" ht="31.5" customHeight="1">
      <c r="A17" s="93" t="s">
        <v>152</v>
      </c>
      <c r="B17" s="136">
        <v>8925474</v>
      </c>
      <c r="C17" s="135"/>
      <c r="D17" s="136">
        <v>172898581901</v>
      </c>
      <c r="E17" s="136"/>
      <c r="F17" s="136">
        <v>-172031622756</v>
      </c>
      <c r="G17" s="136"/>
      <c r="H17" s="136">
        <v>866959145</v>
      </c>
      <c r="I17" s="136"/>
      <c r="J17" s="136">
        <v>14265794</v>
      </c>
      <c r="K17" s="136"/>
      <c r="L17" s="136">
        <v>265527628939</v>
      </c>
      <c r="M17" s="136"/>
      <c r="N17" s="136">
        <v>-264270774819</v>
      </c>
      <c r="O17" s="136"/>
      <c r="P17" s="136">
        <v>1256854120</v>
      </c>
      <c r="Q17" s="93"/>
      <c r="R17" s="93"/>
    </row>
    <row r="18" spans="1:18" ht="31.5" customHeight="1">
      <c r="A18" s="93" t="s">
        <v>148</v>
      </c>
      <c r="B18" s="136">
        <v>0</v>
      </c>
      <c r="C18" s="135"/>
      <c r="D18" s="136">
        <v>0</v>
      </c>
      <c r="E18" s="136"/>
      <c r="F18" s="136">
        <v>0</v>
      </c>
      <c r="G18" s="136"/>
      <c r="H18" s="136">
        <v>0</v>
      </c>
      <c r="I18" s="136"/>
      <c r="J18" s="136">
        <v>4020051</v>
      </c>
      <c r="K18" s="136"/>
      <c r="L18" s="136">
        <v>66937036213</v>
      </c>
      <c r="M18" s="136"/>
      <c r="N18" s="136">
        <v>-65924004090</v>
      </c>
      <c r="O18" s="136"/>
      <c r="P18" s="136">
        <v>1013032123</v>
      </c>
      <c r="Q18" s="93"/>
      <c r="R18" s="93"/>
    </row>
    <row r="19" spans="1:18" ht="31.5" customHeight="1">
      <c r="A19" s="93" t="s">
        <v>156</v>
      </c>
      <c r="B19" s="136">
        <v>300000</v>
      </c>
      <c r="C19" s="135"/>
      <c r="D19" s="136">
        <v>3119100000</v>
      </c>
      <c r="E19" s="136"/>
      <c r="F19" s="136">
        <v>-3787412412</v>
      </c>
      <c r="G19" s="136"/>
      <c r="H19" s="136">
        <v>-668312412</v>
      </c>
      <c r="I19" s="136"/>
      <c r="J19" s="136">
        <v>36588215</v>
      </c>
      <c r="K19" s="136"/>
      <c r="L19" s="136">
        <v>424300588092</v>
      </c>
      <c r="M19" s="136"/>
      <c r="N19" s="136">
        <v>-422123683583</v>
      </c>
      <c r="O19" s="136"/>
      <c r="P19" s="136">
        <v>2176904509</v>
      </c>
      <c r="Q19" s="93"/>
      <c r="R19" s="93"/>
    </row>
    <row r="20" spans="1:18" ht="31.5" customHeight="1">
      <c r="A20" s="93" t="s">
        <v>149</v>
      </c>
      <c r="B20" s="136">
        <v>0</v>
      </c>
      <c r="C20" s="135"/>
      <c r="D20" s="136">
        <v>0</v>
      </c>
      <c r="E20" s="136"/>
      <c r="F20" s="136">
        <v>0</v>
      </c>
      <c r="G20" s="136"/>
      <c r="H20" s="136">
        <v>0</v>
      </c>
      <c r="I20" s="136"/>
      <c r="J20" s="136">
        <v>113555</v>
      </c>
      <c r="K20" s="136"/>
      <c r="L20" s="136">
        <v>4733180405</v>
      </c>
      <c r="M20" s="136"/>
      <c r="N20" s="136">
        <v>-4687084704</v>
      </c>
      <c r="O20" s="136"/>
      <c r="P20" s="136">
        <v>46095701</v>
      </c>
      <c r="Q20" s="93"/>
      <c r="R20" s="93"/>
    </row>
    <row r="21" spans="1:18" ht="31.5" customHeight="1">
      <c r="A21" s="93" t="s">
        <v>157</v>
      </c>
      <c r="B21" s="136">
        <v>50000</v>
      </c>
      <c r="C21" s="135"/>
      <c r="D21" s="136">
        <v>524200000</v>
      </c>
      <c r="E21" s="136"/>
      <c r="F21" s="136">
        <v>-588395876</v>
      </c>
      <c r="G21" s="136"/>
      <c r="H21" s="136">
        <v>-64195876</v>
      </c>
      <c r="I21" s="136"/>
      <c r="J21" s="136">
        <v>5396616</v>
      </c>
      <c r="K21" s="136"/>
      <c r="L21" s="136">
        <v>67354230960</v>
      </c>
      <c r="M21" s="136"/>
      <c r="N21" s="136">
        <v>-66804162805</v>
      </c>
      <c r="O21" s="136"/>
      <c r="P21" s="136">
        <v>550068155</v>
      </c>
      <c r="Q21" s="93"/>
      <c r="R21" s="93"/>
    </row>
    <row r="22" spans="1:18" ht="31.5" customHeight="1">
      <c r="A22" s="156" t="s">
        <v>170</v>
      </c>
      <c r="B22" s="136">
        <v>16185000</v>
      </c>
      <c r="C22" s="136"/>
      <c r="D22" s="136">
        <v>413827274928</v>
      </c>
      <c r="E22" s="136"/>
      <c r="F22" s="136">
        <v>-411388568567</v>
      </c>
      <c r="G22" s="136"/>
      <c r="H22" s="136">
        <v>2438706361</v>
      </c>
      <c r="I22" s="136"/>
      <c r="J22" s="136">
        <v>16185000</v>
      </c>
      <c r="K22" s="136"/>
      <c r="L22" s="136">
        <v>413827274928</v>
      </c>
      <c r="M22" s="136"/>
      <c r="N22" s="136">
        <v>-411388568567</v>
      </c>
      <c r="O22" s="136"/>
      <c r="P22" s="136">
        <v>2438706361</v>
      </c>
      <c r="Q22" s="93"/>
      <c r="R22" s="93"/>
    </row>
    <row r="23" spans="1:18" ht="31.5" customHeight="1">
      <c r="A23" s="44" t="s">
        <v>171</v>
      </c>
      <c r="B23" s="136">
        <v>46283451</v>
      </c>
      <c r="C23" s="136"/>
      <c r="D23" s="136">
        <v>573668775047</v>
      </c>
      <c r="E23" s="136"/>
      <c r="F23" s="136">
        <v>-572376277811</v>
      </c>
      <c r="G23" s="136"/>
      <c r="H23" s="136">
        <v>1292497236</v>
      </c>
      <c r="I23" s="136"/>
      <c r="J23" s="136">
        <v>46283451</v>
      </c>
      <c r="K23" s="136"/>
      <c r="L23" s="136">
        <v>573668775047</v>
      </c>
      <c r="M23" s="136"/>
      <c r="N23" s="136">
        <v>-572376277811</v>
      </c>
      <c r="O23" s="136"/>
      <c r="P23" s="136">
        <v>1292497236</v>
      </c>
    </row>
    <row r="24" spans="1:18" ht="31.5" customHeight="1" thickBot="1">
      <c r="A24" s="158" t="s">
        <v>4</v>
      </c>
      <c r="B24" s="163">
        <f>SUM(B7:B23)</f>
        <v>2765332488</v>
      </c>
      <c r="C24" s="163">
        <f t="shared" ref="C24:P24" si="0">SUM(C7:C23)</f>
        <v>0</v>
      </c>
      <c r="D24" s="163">
        <f t="shared" si="0"/>
        <v>40374315254653</v>
      </c>
      <c r="E24" s="163">
        <f t="shared" si="0"/>
        <v>0</v>
      </c>
      <c r="F24" s="163">
        <f t="shared" si="0"/>
        <v>-39865621830673</v>
      </c>
      <c r="G24" s="163">
        <f t="shared" si="0"/>
        <v>0</v>
      </c>
      <c r="H24" s="163">
        <f t="shared" si="0"/>
        <v>508693423980</v>
      </c>
      <c r="I24" s="163">
        <f t="shared" si="0"/>
        <v>0</v>
      </c>
      <c r="J24" s="163">
        <f t="shared" si="0"/>
        <v>5727863614</v>
      </c>
      <c r="K24" s="163">
        <f t="shared" si="0"/>
        <v>0</v>
      </c>
      <c r="L24" s="163">
        <f t="shared" si="0"/>
        <v>86121281613449</v>
      </c>
      <c r="M24" s="163">
        <f t="shared" si="0"/>
        <v>0</v>
      </c>
      <c r="N24" s="163">
        <f t="shared" si="0"/>
        <v>-85466838569911</v>
      </c>
      <c r="O24" s="163">
        <f t="shared" si="0"/>
        <v>0</v>
      </c>
      <c r="P24" s="163">
        <f t="shared" si="0"/>
        <v>654443043538</v>
      </c>
    </row>
    <row r="25" spans="1:18" ht="18.75" thickTop="1"/>
    <row r="30" spans="1:18">
      <c r="A30" s="215" t="s">
        <v>73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7"/>
    </row>
  </sheetData>
  <mergeCells count="8">
    <mergeCell ref="A1:P1"/>
    <mergeCell ref="A2:P2"/>
    <mergeCell ref="A3:P3"/>
    <mergeCell ref="A30:P30"/>
    <mergeCell ref="B5:H5"/>
    <mergeCell ref="J5:P5"/>
    <mergeCell ref="A4:H4"/>
    <mergeCell ref="I4:P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Z12"/>
  <sheetViews>
    <sheetView rightToLeft="1" view="pageBreakPreview" topLeftCell="F1" zoomScale="160" zoomScaleNormal="100" zoomScaleSheetLayoutView="160" workbookViewId="0">
      <selection activeCell="A5" sqref="A5:W5"/>
    </sheetView>
  </sheetViews>
  <sheetFormatPr defaultColWidth="9.140625" defaultRowHeight="15.75"/>
  <cols>
    <col min="1" max="1" width="16" style="6" customWidth="1"/>
    <col min="2" max="2" width="1.140625" style="6" customWidth="1"/>
    <col min="3" max="3" width="11.28515625" style="6" bestFit="1" customWidth="1"/>
    <col min="4" max="4" width="0.85546875" style="6" customWidth="1"/>
    <col min="5" max="5" width="14.28515625" style="6" bestFit="1" customWidth="1"/>
    <col min="6" max="6" width="1.140625" style="6" customWidth="1"/>
    <col min="7" max="7" width="14" style="6" bestFit="1" customWidth="1"/>
    <col min="8" max="8" width="0.5703125" style="6" customWidth="1"/>
    <col min="9" max="9" width="11.28515625" style="6" bestFit="1" customWidth="1"/>
    <col min="10" max="10" width="12.42578125" style="6" bestFit="1" customWidth="1"/>
    <col min="11" max="11" width="0.5703125" style="6" customWidth="1"/>
    <col min="12" max="12" width="8.140625" style="6" bestFit="1" customWidth="1"/>
    <col min="13" max="13" width="12.42578125" style="6" bestFit="1" customWidth="1"/>
    <col min="14" max="14" width="0.5703125" style="6" customWidth="1"/>
    <col min="15" max="15" width="11.28515625" style="6" bestFit="1" customWidth="1"/>
    <col min="16" max="16" width="0.7109375" style="6" customWidth="1"/>
    <col min="17" max="17" width="11.85546875" style="6" bestFit="1" customWidth="1"/>
    <col min="18" max="18" width="0.5703125" style="6" customWidth="1"/>
    <col min="19" max="19" width="14.28515625" style="6" bestFit="1" customWidth="1"/>
    <col min="20" max="20" width="0.42578125" style="6" customWidth="1"/>
    <col min="21" max="21" width="14" style="6" bestFit="1" customWidth="1"/>
    <col min="22" max="22" width="0.7109375" style="6" customWidth="1"/>
    <col min="23" max="23" width="12.42578125" style="6" bestFit="1" customWidth="1"/>
    <col min="24" max="25" width="9.140625" style="6"/>
    <col min="26" max="26" width="18.42578125" style="6" bestFit="1" customWidth="1"/>
    <col min="27" max="16384" width="9.140625" style="6"/>
  </cols>
  <sheetData>
    <row r="1" spans="1:26" ht="21">
      <c r="A1" s="176" t="str">
        <f>Z2</f>
        <v>صندوق سرمایه گذاری اختصاصی بازارگردانی بازده معاملات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</row>
    <row r="2" spans="1:26" ht="21">
      <c r="A2" s="176" t="s">
        <v>80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Z2" s="6" t="s">
        <v>145</v>
      </c>
    </row>
    <row r="3" spans="1:26" ht="21">
      <c r="A3" s="176" t="str">
        <f>Z3</f>
        <v>برای ماه منتهی به 1405/02/31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Z3" s="6" t="s">
        <v>166</v>
      </c>
    </row>
    <row r="4" spans="1:26">
      <c r="A4" s="167" t="s">
        <v>38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Z4" s="6" t="s">
        <v>165</v>
      </c>
    </row>
    <row r="5" spans="1:26">
      <c r="A5" s="167" t="s">
        <v>39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Z5" s="6" t="s">
        <v>169</v>
      </c>
    </row>
    <row r="6" spans="1:26">
      <c r="Z6" s="80">
        <v>2258678548801</v>
      </c>
    </row>
    <row r="7" spans="1:26" ht="18.75" customHeight="1" thickBot="1">
      <c r="A7" s="19"/>
      <c r="B7" s="20"/>
      <c r="C7" s="177" t="str">
        <f>Z4</f>
        <v>1405/01/31</v>
      </c>
      <c r="D7" s="177"/>
      <c r="E7" s="177"/>
      <c r="F7" s="177"/>
      <c r="G7" s="177"/>
      <c r="H7" s="20"/>
      <c r="I7" s="178" t="s">
        <v>13</v>
      </c>
      <c r="J7" s="178"/>
      <c r="K7" s="178"/>
      <c r="L7" s="178"/>
      <c r="M7" s="178"/>
      <c r="O7" s="177" t="str">
        <f>Z5</f>
        <v>1405/02/31</v>
      </c>
      <c r="P7" s="177"/>
      <c r="Q7" s="177"/>
      <c r="R7" s="177"/>
      <c r="S7" s="177"/>
      <c r="T7" s="177"/>
      <c r="U7" s="177"/>
      <c r="V7" s="177"/>
      <c r="W7" s="177"/>
      <c r="Z7" s="6" t="s">
        <v>167</v>
      </c>
    </row>
    <row r="8" spans="1:26" ht="17.25" customHeight="1">
      <c r="A8" s="175" t="s">
        <v>1</v>
      </c>
      <c r="B8" s="21"/>
      <c r="C8" s="179" t="s">
        <v>5</v>
      </c>
      <c r="D8" s="175"/>
      <c r="E8" s="179" t="s">
        <v>0</v>
      </c>
      <c r="F8" s="175"/>
      <c r="G8" s="170" t="s">
        <v>33</v>
      </c>
      <c r="H8" s="24"/>
      <c r="I8" s="172" t="s">
        <v>6</v>
      </c>
      <c r="J8" s="172"/>
      <c r="K8" s="23"/>
      <c r="L8" s="172" t="s">
        <v>7</v>
      </c>
      <c r="M8" s="172"/>
      <c r="O8" s="173" t="s">
        <v>5</v>
      </c>
      <c r="P8" s="175"/>
      <c r="Q8" s="170" t="s">
        <v>43</v>
      </c>
      <c r="R8" s="22"/>
      <c r="S8" s="173" t="s">
        <v>0</v>
      </c>
      <c r="T8" s="175"/>
      <c r="U8" s="170" t="s">
        <v>33</v>
      </c>
      <c r="V8" s="24"/>
      <c r="W8" s="170" t="s">
        <v>36</v>
      </c>
      <c r="Z8" s="6" t="s">
        <v>168</v>
      </c>
    </row>
    <row r="9" spans="1:26" ht="20.25" customHeight="1" thickBot="1">
      <c r="A9" s="171"/>
      <c r="B9" s="21"/>
      <c r="C9" s="174"/>
      <c r="D9" s="175"/>
      <c r="E9" s="174"/>
      <c r="F9" s="175"/>
      <c r="G9" s="171"/>
      <c r="H9" s="24"/>
      <c r="I9" s="33" t="s">
        <v>5</v>
      </c>
      <c r="J9" s="33" t="s">
        <v>0</v>
      </c>
      <c r="K9" s="23"/>
      <c r="L9" s="33" t="s">
        <v>5</v>
      </c>
      <c r="M9" s="33" t="s">
        <v>79</v>
      </c>
      <c r="O9" s="174"/>
      <c r="P9" s="175"/>
      <c r="Q9" s="171"/>
      <c r="R9" s="22"/>
      <c r="S9" s="174"/>
      <c r="T9" s="175"/>
      <c r="U9" s="171"/>
      <c r="V9" s="24"/>
      <c r="W9" s="171"/>
    </row>
    <row r="10" spans="1:26" ht="25.5" customHeight="1" thickBot="1">
      <c r="A10" s="21" t="s">
        <v>146</v>
      </c>
      <c r="B10" s="21"/>
      <c r="C10" s="106">
        <v>375839894</v>
      </c>
      <c r="D10" s="105"/>
      <c r="E10" s="106">
        <v>984658543737</v>
      </c>
      <c r="F10" s="105"/>
      <c r="G10" s="105">
        <v>855963490949</v>
      </c>
      <c r="H10" s="105"/>
      <c r="I10" s="106">
        <v>0</v>
      </c>
      <c r="J10" s="106">
        <v>0</v>
      </c>
      <c r="K10" s="107"/>
      <c r="L10" s="106">
        <v>0</v>
      </c>
      <c r="M10" s="106">
        <v>0</v>
      </c>
      <c r="N10" s="108"/>
      <c r="O10" s="106">
        <v>375839894</v>
      </c>
      <c r="P10" s="105"/>
      <c r="Q10" s="100">
        <v>2279.2006161511954</v>
      </c>
      <c r="R10" s="105"/>
      <c r="S10" s="106">
        <v>984658543737</v>
      </c>
      <c r="T10" s="105"/>
      <c r="U10" s="105">
        <v>855963490949</v>
      </c>
      <c r="V10" s="105"/>
      <c r="W10" s="120">
        <v>0.55400000000000005</v>
      </c>
    </row>
    <row r="11" spans="1:26" ht="20.25" customHeight="1" thickBot="1">
      <c r="A11" s="21" t="s">
        <v>4</v>
      </c>
      <c r="B11" s="21"/>
      <c r="C11" s="102">
        <f>SUM(C10:C10)</f>
        <v>375839894</v>
      </c>
      <c r="D11" s="100"/>
      <c r="E11" s="102">
        <f>SUM(E10:E10)</f>
        <v>984658543737</v>
      </c>
      <c r="F11" s="100"/>
      <c r="G11" s="103">
        <f>SUM(G10:G10)</f>
        <v>855963490949</v>
      </c>
      <c r="H11" s="104"/>
      <c r="I11" s="102">
        <f>SUM(I10:I10)</f>
        <v>0</v>
      </c>
      <c r="J11" s="102">
        <f>SUM(J10:J10)</f>
        <v>0</v>
      </c>
      <c r="K11" s="101"/>
      <c r="L11" s="102">
        <f>SUM(L10:L10)</f>
        <v>0</v>
      </c>
      <c r="M11" s="102">
        <f>SUM(M10:M10)</f>
        <v>0</v>
      </c>
      <c r="N11" s="101"/>
      <c r="O11" s="102">
        <f>SUM(O10:O10)</f>
        <v>375839894</v>
      </c>
      <c r="P11" s="100"/>
      <c r="Q11" s="102">
        <f>SUM(Q10:Q10)</f>
        <v>2279.2006161511954</v>
      </c>
      <c r="R11" s="100"/>
      <c r="S11" s="102">
        <f>SUM(S10:S10)</f>
        <v>984658543737</v>
      </c>
      <c r="T11" s="100"/>
      <c r="U11" s="103">
        <f>SUM(U10:U10)</f>
        <v>855963490949</v>
      </c>
      <c r="V11" s="104"/>
      <c r="W11" s="119">
        <f>SUM(W10:W10)</f>
        <v>0.55400000000000005</v>
      </c>
    </row>
    <row r="12" spans="1:26" ht="16.5" thickTop="1"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</row>
  </sheetData>
  <mergeCells count="23"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  <mergeCell ref="W8:W9"/>
    <mergeCell ref="I8:J8"/>
    <mergeCell ref="L8:M8"/>
    <mergeCell ref="O8:O9"/>
    <mergeCell ref="P8:P9"/>
    <mergeCell ref="Q8:Q9"/>
    <mergeCell ref="S8:S9"/>
  </mergeCells>
  <pageMargins left="0.7" right="0.7" top="0.75" bottom="0.75" header="0.3" footer="0.3"/>
  <pageSetup scale="7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30"/>
  <sheetViews>
    <sheetView rightToLeft="1" view="pageBreakPreview" zoomScale="80" zoomScaleNormal="100" zoomScaleSheetLayoutView="80" workbookViewId="0">
      <selection activeCell="AB34" sqref="AB34"/>
    </sheetView>
  </sheetViews>
  <sheetFormatPr defaultRowHeight="15"/>
  <cols>
    <col min="1" max="1" width="30.85546875" bestFit="1" customWidth="1"/>
    <col min="2" max="2" width="0.5703125" customWidth="1"/>
    <col min="3" max="3" width="12.42578125" bestFit="1" customWidth="1"/>
    <col min="4" max="4" width="0.7109375" customWidth="1"/>
    <col min="5" max="5" width="16.140625" bestFit="1" customWidth="1"/>
    <col min="6" max="6" width="0.5703125" customWidth="1"/>
    <col min="7" max="7" width="16.5703125" bestFit="1" customWidth="1"/>
    <col min="8" max="8" width="0.7109375" customWidth="1"/>
    <col min="9" max="9" width="16.140625" bestFit="1" customWidth="1"/>
    <col min="10" max="10" width="1" customWidth="1"/>
    <col min="11" max="11" width="12.42578125" bestFit="1" customWidth="1"/>
    <col min="12" max="12" width="0.7109375" customWidth="1"/>
    <col min="13" max="13" width="16.140625" bestFit="1" customWidth="1"/>
    <col min="14" max="14" width="1" customWidth="1"/>
    <col min="15" max="15" width="16.42578125" bestFit="1" customWidth="1"/>
    <col min="16" max="16" width="1" customWidth="1"/>
    <col min="17" max="17" width="16.140625" bestFit="1" customWidth="1"/>
  </cols>
  <sheetData>
    <row r="1" spans="1:17" ht="15.75">
      <c r="A1" s="211" t="str">
        <f>' سهام'!Z2</f>
        <v>صندوق سرمایه گذاری اختصاصی بازارگردانی بازده معاملات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</row>
    <row r="2" spans="1:17" ht="15.75">
      <c r="A2" s="211" t="s">
        <v>86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7" ht="15.75">
      <c r="A3" s="211" t="str">
        <f>' سهام'!Z3</f>
        <v>برای ماه منتهی به 1405/02/31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</row>
    <row r="4" spans="1:17" ht="15.75">
      <c r="A4" s="167" t="s">
        <v>70</v>
      </c>
      <c r="B4" s="167"/>
      <c r="C4" s="167"/>
      <c r="D4" s="167"/>
      <c r="E4" s="167"/>
      <c r="F4" s="167"/>
      <c r="G4" s="167"/>
      <c r="H4" s="167"/>
    </row>
    <row r="5" spans="1:17" ht="16.5" customHeight="1" thickBot="1">
      <c r="A5" s="14"/>
      <c r="B5" s="14"/>
      <c r="C5" s="219" t="str">
        <f>' سهام'!Z7</f>
        <v>طی اردیبهشت ماه</v>
      </c>
      <c r="D5" s="219"/>
      <c r="E5" s="219"/>
      <c r="F5" s="219"/>
      <c r="G5" s="219"/>
      <c r="H5" s="219"/>
      <c r="I5" s="219"/>
      <c r="J5" s="14"/>
      <c r="K5" s="168" t="str">
        <f>' سهام'!Z8</f>
        <v>از ابتدای سال مالی تا پایان اردیبهشت ماه</v>
      </c>
      <c r="L5" s="168"/>
      <c r="M5" s="168"/>
      <c r="N5" s="168"/>
      <c r="O5" s="168"/>
      <c r="P5" s="168"/>
      <c r="Q5" s="168"/>
    </row>
    <row r="6" spans="1:17" ht="53.25" customHeight="1" thickBot="1">
      <c r="A6" s="44" t="s">
        <v>59</v>
      </c>
      <c r="B6" s="44"/>
      <c r="C6" s="48" t="s">
        <v>5</v>
      </c>
      <c r="D6" s="44"/>
      <c r="E6" s="50" t="s">
        <v>33</v>
      </c>
      <c r="F6" s="44"/>
      <c r="G6" s="48" t="s">
        <v>71</v>
      </c>
      <c r="H6" s="44"/>
      <c r="I6" s="58" t="s">
        <v>72</v>
      </c>
      <c r="J6" s="14"/>
      <c r="K6" s="48" t="s">
        <v>5</v>
      </c>
      <c r="L6" s="44"/>
      <c r="M6" s="50" t="s">
        <v>33</v>
      </c>
      <c r="N6" s="44"/>
      <c r="O6" s="48" t="s">
        <v>71</v>
      </c>
      <c r="P6" s="44"/>
      <c r="Q6" s="58" t="s">
        <v>72</v>
      </c>
    </row>
    <row r="7" spans="1:17" ht="21.75" customHeight="1">
      <c r="A7" s="93" t="s">
        <v>146</v>
      </c>
      <c r="B7" s="93"/>
      <c r="C7" s="136">
        <v>375839894</v>
      </c>
      <c r="D7" s="136"/>
      <c r="E7" s="136">
        <v>855963490949</v>
      </c>
      <c r="F7" s="136"/>
      <c r="G7" s="136">
        <v>-855963490949</v>
      </c>
      <c r="H7" s="136"/>
      <c r="I7" s="136">
        <v>0</v>
      </c>
      <c r="J7" s="136"/>
      <c r="K7" s="136">
        <v>375839894</v>
      </c>
      <c r="L7" s="136"/>
      <c r="M7" s="136">
        <v>855963490949</v>
      </c>
      <c r="N7" s="136"/>
      <c r="O7" s="136">
        <v>-849891136904</v>
      </c>
      <c r="P7" s="136"/>
      <c r="Q7" s="136">
        <v>6072354045</v>
      </c>
    </row>
    <row r="8" spans="1:17" ht="21.75" customHeight="1">
      <c r="A8" s="93" t="s">
        <v>148</v>
      </c>
      <c r="B8" s="93"/>
      <c r="C8" s="136">
        <v>150612</v>
      </c>
      <c r="D8" s="136"/>
      <c r="E8" s="136">
        <v>2934496001</v>
      </c>
      <c r="F8" s="136"/>
      <c r="G8" s="136">
        <v>-2860873890</v>
      </c>
      <c r="H8" s="136"/>
      <c r="I8" s="136">
        <v>73622111</v>
      </c>
      <c r="J8" s="136"/>
      <c r="K8" s="136">
        <v>150612</v>
      </c>
      <c r="L8" s="136"/>
      <c r="M8" s="136">
        <v>2934496001</v>
      </c>
      <c r="N8" s="136"/>
      <c r="O8" s="136">
        <v>-2741246440</v>
      </c>
      <c r="P8" s="136"/>
      <c r="Q8" s="136">
        <v>193249561</v>
      </c>
    </row>
    <row r="9" spans="1:17" ht="21.75" customHeight="1">
      <c r="A9" s="93" t="s">
        <v>150</v>
      </c>
      <c r="B9" s="93"/>
      <c r="C9" s="136">
        <v>3260551</v>
      </c>
      <c r="D9" s="136"/>
      <c r="E9" s="136">
        <v>76526008866</v>
      </c>
      <c r="F9" s="136"/>
      <c r="G9" s="136">
        <v>-76786177403</v>
      </c>
      <c r="H9" s="136"/>
      <c r="I9" s="136">
        <v>-260168537</v>
      </c>
      <c r="J9" s="136"/>
      <c r="K9" s="136">
        <v>3260551</v>
      </c>
      <c r="L9" s="136"/>
      <c r="M9" s="136">
        <v>76526008866</v>
      </c>
      <c r="N9" s="136"/>
      <c r="O9" s="136">
        <v>-76893372978</v>
      </c>
      <c r="P9" s="136"/>
      <c r="Q9" s="136">
        <v>-367364112</v>
      </c>
    </row>
    <row r="10" spans="1:17" ht="21.75" customHeight="1">
      <c r="A10" s="93" t="s">
        <v>163</v>
      </c>
      <c r="B10" s="93"/>
      <c r="C10" s="136">
        <v>0</v>
      </c>
      <c r="D10" s="136"/>
      <c r="E10" s="136">
        <v>0</v>
      </c>
      <c r="F10" s="136"/>
      <c r="G10" s="136">
        <v>-766239945</v>
      </c>
      <c r="H10" s="136"/>
      <c r="I10" s="136">
        <v>-766239945</v>
      </c>
      <c r="J10" s="136"/>
      <c r="K10" s="136">
        <v>0</v>
      </c>
      <c r="L10" s="136"/>
      <c r="M10" s="136">
        <v>0</v>
      </c>
      <c r="N10" s="136"/>
      <c r="O10" s="136">
        <v>0</v>
      </c>
      <c r="P10" s="136"/>
      <c r="Q10" s="136">
        <v>0</v>
      </c>
    </row>
    <row r="11" spans="1:17" ht="21.75" customHeight="1">
      <c r="A11" s="93" t="s">
        <v>151</v>
      </c>
      <c r="B11" s="93"/>
      <c r="C11" s="136">
        <v>0</v>
      </c>
      <c r="D11" s="136"/>
      <c r="E11" s="136">
        <v>0</v>
      </c>
      <c r="F11" s="136"/>
      <c r="G11" s="136">
        <v>-63272993</v>
      </c>
      <c r="H11" s="136"/>
      <c r="I11" s="136">
        <v>-63272993</v>
      </c>
      <c r="J11" s="136"/>
      <c r="K11" s="136">
        <v>0</v>
      </c>
      <c r="L11" s="136"/>
      <c r="M11" s="136">
        <v>0</v>
      </c>
      <c r="N11" s="136"/>
      <c r="O11" s="136">
        <v>0</v>
      </c>
      <c r="P11" s="136"/>
      <c r="Q11" s="136">
        <v>0</v>
      </c>
    </row>
    <row r="12" spans="1:17" ht="21.75" customHeight="1">
      <c r="A12" s="93" t="s">
        <v>152</v>
      </c>
      <c r="B12" s="93"/>
      <c r="C12" s="136">
        <v>0</v>
      </c>
      <c r="D12" s="136"/>
      <c r="E12" s="136">
        <v>0</v>
      </c>
      <c r="F12" s="136"/>
      <c r="G12" s="136">
        <v>-1117007</v>
      </c>
      <c r="H12" s="136"/>
      <c r="I12" s="136">
        <v>-1117007</v>
      </c>
      <c r="J12" s="136"/>
      <c r="K12" s="136">
        <v>0</v>
      </c>
      <c r="L12" s="136"/>
      <c r="M12" s="136">
        <v>0</v>
      </c>
      <c r="N12" s="136"/>
      <c r="O12" s="136">
        <v>0</v>
      </c>
      <c r="P12" s="136"/>
      <c r="Q12" s="136">
        <v>0</v>
      </c>
    </row>
    <row r="13" spans="1:17" ht="21.75" customHeight="1">
      <c r="A13" s="93" t="s">
        <v>153</v>
      </c>
      <c r="B13" s="93"/>
      <c r="C13" s="136">
        <v>26569407</v>
      </c>
      <c r="D13" s="136"/>
      <c r="E13" s="136">
        <v>526115162969</v>
      </c>
      <c r="F13" s="136"/>
      <c r="G13" s="136">
        <v>-523769184953</v>
      </c>
      <c r="H13" s="136"/>
      <c r="I13" s="136">
        <v>2345978016</v>
      </c>
      <c r="J13" s="136"/>
      <c r="K13" s="136">
        <v>26569407</v>
      </c>
      <c r="L13" s="136"/>
      <c r="M13" s="136">
        <v>526115162969</v>
      </c>
      <c r="N13" s="136"/>
      <c r="O13" s="136">
        <v>-523472777979</v>
      </c>
      <c r="P13" s="136"/>
      <c r="Q13" s="136">
        <v>2642384990</v>
      </c>
    </row>
    <row r="14" spans="1:17" ht="21.75" customHeight="1">
      <c r="A14" s="93" t="s">
        <v>154</v>
      </c>
      <c r="B14" s="93"/>
      <c r="C14" s="136">
        <v>1120573</v>
      </c>
      <c r="D14" s="136"/>
      <c r="E14" s="136">
        <v>16778461900</v>
      </c>
      <c r="F14" s="136"/>
      <c r="G14" s="136">
        <v>-17606529260</v>
      </c>
      <c r="H14" s="136"/>
      <c r="I14" s="136">
        <v>-828067360</v>
      </c>
      <c r="J14" s="136"/>
      <c r="K14" s="136">
        <v>1120573</v>
      </c>
      <c r="L14" s="136"/>
      <c r="M14" s="136">
        <v>16778461900</v>
      </c>
      <c r="N14" s="136"/>
      <c r="O14" s="136">
        <v>-18167913194</v>
      </c>
      <c r="P14" s="136"/>
      <c r="Q14" s="136">
        <v>-1389451294</v>
      </c>
    </row>
    <row r="15" spans="1:17" ht="21.75" customHeight="1">
      <c r="A15" s="93" t="s">
        <v>155</v>
      </c>
      <c r="B15" s="93"/>
      <c r="C15" s="136">
        <v>162923</v>
      </c>
      <c r="D15" s="136"/>
      <c r="E15" s="136">
        <v>2848961100</v>
      </c>
      <c r="F15" s="136"/>
      <c r="G15" s="136">
        <v>-3079046666</v>
      </c>
      <c r="H15" s="136"/>
      <c r="I15" s="136">
        <v>-230085566</v>
      </c>
      <c r="J15" s="136"/>
      <c r="K15" s="136">
        <v>162923</v>
      </c>
      <c r="L15" s="136"/>
      <c r="M15" s="136">
        <v>2848961100</v>
      </c>
      <c r="N15" s="136"/>
      <c r="O15" s="136">
        <v>-2783537131</v>
      </c>
      <c r="P15" s="136"/>
      <c r="Q15" s="136">
        <v>65423969</v>
      </c>
    </row>
    <row r="16" spans="1:17" ht="21.75" customHeight="1">
      <c r="A16" s="94" t="s">
        <v>156</v>
      </c>
      <c r="B16" s="94"/>
      <c r="C16" s="136">
        <v>897071</v>
      </c>
      <c r="D16" s="136"/>
      <c r="E16" s="136">
        <v>9285793846</v>
      </c>
      <c r="F16" s="136"/>
      <c r="G16" s="136">
        <v>-9284250612</v>
      </c>
      <c r="H16" s="136"/>
      <c r="I16" s="136">
        <v>1543234</v>
      </c>
      <c r="J16" s="136"/>
      <c r="K16" s="136">
        <v>897071</v>
      </c>
      <c r="L16" s="136"/>
      <c r="M16" s="136">
        <v>9285793846</v>
      </c>
      <c r="N16" s="136"/>
      <c r="O16" s="136">
        <v>-10741784960</v>
      </c>
      <c r="P16" s="136"/>
      <c r="Q16" s="136">
        <v>-1455991114</v>
      </c>
    </row>
    <row r="17" spans="1:18" ht="21.75" customHeight="1">
      <c r="A17" s="94" t="s">
        <v>157</v>
      </c>
      <c r="B17" s="94"/>
      <c r="C17" s="136">
        <v>224169</v>
      </c>
      <c r="D17" s="136"/>
      <c r="E17" s="136">
        <v>2269787390</v>
      </c>
      <c r="F17" s="136"/>
      <c r="G17" s="136">
        <v>-2346057793</v>
      </c>
      <c r="H17" s="136"/>
      <c r="I17" s="136">
        <v>-76270403</v>
      </c>
      <c r="J17" s="136"/>
      <c r="K17" s="136">
        <v>224169</v>
      </c>
      <c r="L17" s="136"/>
      <c r="M17" s="136">
        <v>2269787390</v>
      </c>
      <c r="N17" s="136"/>
      <c r="O17" s="136">
        <v>-2638002303</v>
      </c>
      <c r="P17" s="136"/>
      <c r="Q17" s="136">
        <v>-368214913</v>
      </c>
    </row>
    <row r="18" spans="1:18" ht="21.75" customHeight="1">
      <c r="A18" s="94" t="s">
        <v>158</v>
      </c>
      <c r="B18" s="94"/>
      <c r="C18" s="136">
        <v>661024</v>
      </c>
      <c r="D18" s="136"/>
      <c r="E18" s="136">
        <v>9902209578</v>
      </c>
      <c r="F18" s="136"/>
      <c r="G18" s="136">
        <v>-8410789967</v>
      </c>
      <c r="H18" s="136"/>
      <c r="I18" s="136">
        <v>1491419611</v>
      </c>
      <c r="J18" s="136"/>
      <c r="K18" s="136">
        <v>661024</v>
      </c>
      <c r="L18" s="136"/>
      <c r="M18" s="136">
        <v>9902209578</v>
      </c>
      <c r="N18" s="136"/>
      <c r="O18" s="136">
        <v>-8892795296</v>
      </c>
      <c r="P18" s="136"/>
      <c r="Q18" s="136">
        <v>1009414282</v>
      </c>
    </row>
    <row r="19" spans="1:18" ht="18">
      <c r="A19" s="94" t="s">
        <v>164</v>
      </c>
      <c r="B19" s="14"/>
      <c r="C19" s="136">
        <v>8474</v>
      </c>
      <c r="D19" s="136"/>
      <c r="E19" s="136">
        <v>116574625</v>
      </c>
      <c r="F19" s="136"/>
      <c r="G19" s="136">
        <v>-164015926</v>
      </c>
      <c r="H19" s="136"/>
      <c r="I19" s="136">
        <v>-47441301</v>
      </c>
      <c r="J19" s="136"/>
      <c r="K19" s="136">
        <v>8474</v>
      </c>
      <c r="L19" s="136"/>
      <c r="M19" s="136">
        <v>116574625</v>
      </c>
      <c r="N19" s="136"/>
      <c r="O19" s="136">
        <v>-114993613</v>
      </c>
      <c r="P19" s="136"/>
      <c r="Q19" s="136">
        <v>1581012</v>
      </c>
    </row>
    <row r="20" spans="1:18" ht="18.75" thickBot="1">
      <c r="A20" s="14" t="s">
        <v>4</v>
      </c>
      <c r="B20" s="14"/>
      <c r="C20" s="137">
        <f>SUM(C7:C19)</f>
        <v>408894698</v>
      </c>
      <c r="D20" s="136"/>
      <c r="E20" s="137">
        <f>SUM(E7:E19)</f>
        <v>1502740947224</v>
      </c>
      <c r="F20" s="136"/>
      <c r="G20" s="137">
        <f>SUM(G7:G19)</f>
        <v>-1501101047364</v>
      </c>
      <c r="H20" s="136"/>
      <c r="I20" s="137">
        <f>SUM(I7:I19)</f>
        <v>1639899860</v>
      </c>
      <c r="J20" s="136"/>
      <c r="K20" s="137">
        <f>SUM(K7:K19)</f>
        <v>408894698</v>
      </c>
      <c r="L20" s="136"/>
      <c r="M20" s="137">
        <f>SUM(M7:M19)</f>
        <v>1502740947224</v>
      </c>
      <c r="N20" s="136"/>
      <c r="O20" s="137">
        <f>SUM(O7:O19)</f>
        <v>-1496337560798</v>
      </c>
      <c r="P20" s="136"/>
      <c r="Q20" s="137">
        <f>SUM(Q7:Q19)</f>
        <v>6403386426</v>
      </c>
      <c r="R20" s="136"/>
    </row>
    <row r="21" spans="1:18" ht="18.75" thickTop="1">
      <c r="A21" s="14"/>
      <c r="B21" s="14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</row>
    <row r="22" spans="1:18" ht="18">
      <c r="A22" s="14"/>
      <c r="B22" s="14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</row>
    <row r="23" spans="1:18" ht="18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8" ht="18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8" ht="18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8" ht="18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8" ht="18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8" ht="18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8" ht="18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8" ht="18">
      <c r="A30" s="218" t="s">
        <v>73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</row>
  </sheetData>
  <mergeCells count="7">
    <mergeCell ref="A30:Q30"/>
    <mergeCell ref="C5:I5"/>
    <mergeCell ref="K5:Q5"/>
    <mergeCell ref="A4:H4"/>
    <mergeCell ref="A1:Q1"/>
    <mergeCell ref="A2:Q2"/>
    <mergeCell ref="A3:Q3"/>
  </mergeCells>
  <pageMargins left="0.7" right="0.7" top="0.75" bottom="0.75" header="0.3" footer="0.3"/>
  <pageSetup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Y25"/>
  <sheetViews>
    <sheetView rightToLeft="1" view="pageBreakPreview" zoomScale="80" zoomScaleNormal="100" zoomScaleSheetLayoutView="80" workbookViewId="0">
      <selection activeCell="G31" sqref="G31"/>
    </sheetView>
  </sheetViews>
  <sheetFormatPr defaultColWidth="9.140625" defaultRowHeight="15.75"/>
  <cols>
    <col min="1" max="1" width="22.140625" style="6" customWidth="1"/>
    <col min="2" max="2" width="0.42578125" style="6" customWidth="1"/>
    <col min="3" max="3" width="13.140625" style="6" customWidth="1"/>
    <col min="4" max="4" width="0.140625" style="6" customWidth="1"/>
    <col min="5" max="5" width="12" style="6" customWidth="1"/>
    <col min="6" max="6" width="0.140625" style="6" customWidth="1"/>
    <col min="7" max="7" width="11.5703125" style="6" customWidth="1"/>
    <col min="8" max="8" width="0.42578125" style="6" customWidth="1"/>
    <col min="9" max="9" width="11.7109375" style="6" customWidth="1"/>
    <col min="10" max="10" width="0.140625" style="6" customWidth="1"/>
    <col min="11" max="11" width="12.5703125" style="6" customWidth="1"/>
    <col min="12" max="12" width="0.5703125" style="6" customWidth="1"/>
    <col min="13" max="13" width="9.140625" style="6"/>
    <col min="14" max="14" width="0.42578125" style="6" customWidth="1"/>
    <col min="15" max="15" width="11" style="6" bestFit="1" customWidth="1"/>
    <col min="16" max="16" width="0.42578125" style="6" customWidth="1"/>
    <col min="17" max="17" width="9.140625" style="6" customWidth="1"/>
    <col min="18" max="18" width="0.42578125" style="6" customWidth="1"/>
    <col min="19" max="19" width="9.42578125" style="6" customWidth="1"/>
    <col min="20" max="20" width="9.140625" style="6" hidden="1" customWidth="1"/>
    <col min="21" max="21" width="9.7109375" style="6" customWidth="1"/>
    <col min="22" max="22" width="0.42578125" style="6" customWidth="1"/>
    <col min="23" max="23" width="9.140625" style="6"/>
    <col min="24" max="24" width="0.5703125" style="6" customWidth="1"/>
    <col min="25" max="25" width="9.140625" style="6"/>
    <col min="26" max="26" width="0.5703125" style="6" customWidth="1"/>
    <col min="27" max="16384" width="9.140625" style="6"/>
  </cols>
  <sheetData>
    <row r="1" spans="1:25" ht="21">
      <c r="A1" s="176" t="str">
        <f>' سهام'!Z2</f>
        <v>صندوق سرمایه گذاری اختصاصی بازارگردانی بازده معاملات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</row>
    <row r="2" spans="1:25" ht="21">
      <c r="A2" s="176" t="s">
        <v>80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</row>
    <row r="3" spans="1:25" ht="21.75" thickBot="1">
      <c r="A3" s="176" t="str">
        <f>' سهام'!Z3</f>
        <v>برای ماه منتهی به 1405/02/31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</row>
    <row r="4" spans="1:25">
      <c r="A4" s="180" t="s">
        <v>81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</row>
    <row r="5" spans="1:25" ht="16.5" thickBot="1">
      <c r="A5" s="1"/>
      <c r="B5" s="1"/>
      <c r="C5" s="3"/>
      <c r="D5" s="3"/>
      <c r="E5" s="3"/>
      <c r="F5" s="3"/>
      <c r="G5" s="3"/>
      <c r="H5" s="3"/>
      <c r="I5" s="3"/>
    </row>
    <row r="6" spans="1:25" ht="16.5" thickBot="1">
      <c r="A6" s="1"/>
      <c r="B6" s="1"/>
      <c r="C6" s="181" t="str">
        <f>' سهام'!Z4</f>
        <v>1405/01/31</v>
      </c>
      <c r="D6" s="181"/>
      <c r="E6" s="181"/>
      <c r="F6" s="181"/>
      <c r="G6" s="181"/>
      <c r="H6" s="181"/>
      <c r="I6" s="181"/>
      <c r="K6" s="181" t="str">
        <f>' سهام'!Z5</f>
        <v>1405/02/31</v>
      </c>
      <c r="L6" s="181"/>
      <c r="M6" s="181"/>
      <c r="N6" s="181"/>
      <c r="O6" s="181"/>
      <c r="P6" s="181"/>
      <c r="Q6" s="181"/>
    </row>
    <row r="7" spans="1:25" ht="16.5" thickBot="1">
      <c r="A7" s="41" t="s">
        <v>46</v>
      </c>
      <c r="B7" s="1"/>
      <c r="C7" s="41" t="s">
        <v>47</v>
      </c>
      <c r="D7" s="1"/>
      <c r="E7" s="41" t="s">
        <v>48</v>
      </c>
      <c r="F7" s="1"/>
      <c r="G7" s="41" t="s">
        <v>49</v>
      </c>
      <c r="H7" s="1"/>
      <c r="I7" s="41" t="s">
        <v>50</v>
      </c>
      <c r="K7" s="41" t="s">
        <v>47</v>
      </c>
      <c r="L7" s="1"/>
      <c r="M7" s="41" t="s">
        <v>48</v>
      </c>
      <c r="N7" s="1"/>
      <c r="O7" s="41" t="s">
        <v>49</v>
      </c>
      <c r="P7" s="1"/>
      <c r="Q7" s="41" t="s">
        <v>50</v>
      </c>
    </row>
    <row r="8" spans="1:25">
      <c r="A8" s="21" t="s">
        <v>3</v>
      </c>
      <c r="B8" s="21"/>
      <c r="C8" s="24" t="s">
        <v>2</v>
      </c>
      <c r="D8" s="22"/>
      <c r="E8" s="24" t="s">
        <v>2</v>
      </c>
      <c r="F8" s="22"/>
      <c r="G8" s="22" t="s">
        <v>2</v>
      </c>
      <c r="H8" s="22"/>
      <c r="I8" s="24" t="s">
        <v>2</v>
      </c>
      <c r="K8" s="24" t="s">
        <v>2</v>
      </c>
      <c r="L8" s="22"/>
      <c r="M8" s="24" t="s">
        <v>2</v>
      </c>
      <c r="N8" s="22"/>
      <c r="O8" s="22" t="s">
        <v>2</v>
      </c>
      <c r="P8" s="22"/>
      <c r="Q8" s="24" t="s">
        <v>2</v>
      </c>
    </row>
    <row r="9" spans="1:25">
      <c r="A9" s="21" t="s">
        <v>3</v>
      </c>
      <c r="B9" s="21"/>
      <c r="C9" s="24" t="s">
        <v>2</v>
      </c>
      <c r="D9" s="22"/>
      <c r="E9" s="24" t="s">
        <v>2</v>
      </c>
      <c r="F9" s="22"/>
      <c r="G9" s="24" t="s">
        <v>2</v>
      </c>
      <c r="H9" s="24"/>
      <c r="I9" s="24" t="s">
        <v>2</v>
      </c>
      <c r="K9" s="24" t="s">
        <v>2</v>
      </c>
      <c r="L9" s="22"/>
      <c r="M9" s="24" t="s">
        <v>2</v>
      </c>
      <c r="N9" s="22"/>
      <c r="O9" s="24" t="s">
        <v>2</v>
      </c>
      <c r="P9" s="24"/>
      <c r="Q9" s="24" t="s">
        <v>2</v>
      </c>
    </row>
    <row r="10" spans="1:25" ht="21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</row>
    <row r="11" spans="1:25" ht="21.75" thickBot="1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1:25">
      <c r="A12" s="180" t="s">
        <v>115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</row>
    <row r="13" spans="1:25" ht="16.5" thickBot="1">
      <c r="A13" s="1"/>
      <c r="B13" s="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/>
      <c r="O13" s="3"/>
    </row>
    <row r="14" spans="1:25" ht="18.600000000000001" customHeight="1" thickBot="1">
      <c r="A14" s="1"/>
      <c r="B14" s="1"/>
      <c r="C14" s="181" t="str">
        <f>C6</f>
        <v>1405/01/31</v>
      </c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O14" s="181" t="str">
        <f>K6</f>
        <v>1405/02/31</v>
      </c>
      <c r="P14" s="181"/>
      <c r="Q14" s="181"/>
      <c r="R14" s="181"/>
      <c r="S14" s="181"/>
      <c r="T14" s="181"/>
      <c r="U14" s="181"/>
      <c r="V14" s="181"/>
      <c r="W14" s="181"/>
      <c r="X14" s="181"/>
      <c r="Y14" s="181"/>
    </row>
    <row r="15" spans="1:25" ht="16.5" thickBot="1">
      <c r="A15" s="41" t="s">
        <v>46</v>
      </c>
      <c r="B15" s="1"/>
      <c r="C15" s="41" t="s">
        <v>117</v>
      </c>
      <c r="D15" s="1"/>
      <c r="E15" s="41" t="s">
        <v>116</v>
      </c>
      <c r="F15" s="1"/>
      <c r="G15" s="41" t="s">
        <v>118</v>
      </c>
      <c r="H15" s="1"/>
      <c r="I15" s="41" t="s">
        <v>95</v>
      </c>
      <c r="J15" s="1"/>
      <c r="K15" s="41" t="s">
        <v>48</v>
      </c>
      <c r="L15" s="1"/>
      <c r="M15" s="41" t="s">
        <v>49</v>
      </c>
      <c r="O15" s="41" t="s">
        <v>117</v>
      </c>
      <c r="P15" s="1"/>
      <c r="Q15" s="41" t="s">
        <v>116</v>
      </c>
      <c r="R15" s="1"/>
      <c r="S15" s="71" t="s">
        <v>118</v>
      </c>
      <c r="T15" s="1"/>
      <c r="U15" s="41" t="s">
        <v>95</v>
      </c>
      <c r="V15" s="1"/>
      <c r="W15" s="41" t="s">
        <v>48</v>
      </c>
      <c r="X15" s="1"/>
      <c r="Y15" s="41" t="s">
        <v>49</v>
      </c>
    </row>
    <row r="16" spans="1:25">
      <c r="A16" s="21" t="s">
        <v>3</v>
      </c>
      <c r="B16" s="21"/>
      <c r="C16" s="24" t="s">
        <v>2</v>
      </c>
      <c r="D16" s="24"/>
      <c r="E16" s="24" t="s">
        <v>2</v>
      </c>
      <c r="F16" s="24"/>
      <c r="G16" s="24" t="s">
        <v>2</v>
      </c>
      <c r="H16" s="24"/>
      <c r="I16" s="24" t="s">
        <v>2</v>
      </c>
      <c r="J16" s="24"/>
      <c r="K16" s="24" t="s">
        <v>2</v>
      </c>
      <c r="L16" s="22"/>
      <c r="M16" s="22" t="s">
        <v>2</v>
      </c>
      <c r="O16" s="24" t="s">
        <v>2</v>
      </c>
      <c r="P16" s="24"/>
      <c r="Q16" s="24" t="s">
        <v>2</v>
      </c>
      <c r="R16" s="24"/>
      <c r="S16" s="24" t="s">
        <v>2</v>
      </c>
      <c r="T16" s="24"/>
      <c r="U16" s="24" t="s">
        <v>2</v>
      </c>
      <c r="V16" s="24"/>
      <c r="W16" s="24" t="s">
        <v>2</v>
      </c>
      <c r="X16" s="22"/>
      <c r="Y16" s="22" t="s">
        <v>2</v>
      </c>
    </row>
    <row r="17" spans="1:25">
      <c r="A17" s="21" t="s">
        <v>3</v>
      </c>
      <c r="B17" s="21"/>
      <c r="C17" s="24" t="s">
        <v>2</v>
      </c>
      <c r="D17" s="24"/>
      <c r="E17" s="24" t="s">
        <v>2</v>
      </c>
      <c r="F17" s="24"/>
      <c r="G17" s="24" t="s">
        <v>2</v>
      </c>
      <c r="H17" s="24"/>
      <c r="I17" s="24" t="s">
        <v>2</v>
      </c>
      <c r="J17" s="24"/>
      <c r="K17" s="24" t="s">
        <v>2</v>
      </c>
      <c r="L17" s="22"/>
      <c r="M17" s="24" t="s">
        <v>2</v>
      </c>
      <c r="O17" s="24" t="s">
        <v>2</v>
      </c>
      <c r="P17" s="24"/>
      <c r="Q17" s="24" t="s">
        <v>2</v>
      </c>
      <c r="R17" s="24"/>
      <c r="S17" s="24" t="s">
        <v>2</v>
      </c>
      <c r="T17" s="24"/>
      <c r="U17" s="24" t="s">
        <v>2</v>
      </c>
      <c r="V17" s="24"/>
      <c r="W17" s="24" t="s">
        <v>2</v>
      </c>
      <c r="X17" s="22"/>
      <c r="Y17" s="24" t="s">
        <v>2</v>
      </c>
    </row>
    <row r="18" spans="1:25" ht="21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</row>
    <row r="19" spans="1:25" ht="21.75" thickBot="1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9"/>
      <c r="T19" s="69"/>
      <c r="U19" s="69"/>
      <c r="V19" s="69"/>
      <c r="W19" s="69"/>
      <c r="X19" s="69"/>
      <c r="Y19" s="69"/>
    </row>
    <row r="20" spans="1:25">
      <c r="A20" s="180" t="s">
        <v>119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</row>
    <row r="21" spans="1:25" ht="16.5" thickBot="1">
      <c r="A21" s="1"/>
      <c r="B21" s="1"/>
      <c r="C21" s="3"/>
      <c r="D21" s="3"/>
      <c r="E21" s="3"/>
    </row>
    <row r="22" spans="1:25" ht="18.600000000000001" customHeight="1" thickBot="1">
      <c r="A22" s="1"/>
      <c r="B22" s="1"/>
      <c r="C22" s="181" t="str">
        <f>C14</f>
        <v>1405/01/31</v>
      </c>
      <c r="D22" s="181"/>
      <c r="E22" s="181"/>
      <c r="F22" s="181"/>
      <c r="G22" s="181"/>
      <c r="H22" s="181"/>
      <c r="I22" s="181"/>
      <c r="K22" s="181" t="str">
        <f>O14</f>
        <v>1405/02/31</v>
      </c>
      <c r="L22" s="181"/>
      <c r="M22" s="181"/>
      <c r="N22" s="181"/>
      <c r="O22" s="181"/>
      <c r="P22" s="181"/>
      <c r="Q22" s="181"/>
      <c r="R22" s="70"/>
      <c r="S22" s="70"/>
      <c r="T22" s="70"/>
      <c r="U22" s="70"/>
    </row>
    <row r="23" spans="1:25" ht="16.5" thickBot="1">
      <c r="A23" s="41" t="s">
        <v>46</v>
      </c>
      <c r="B23" s="1"/>
      <c r="C23" s="41" t="s">
        <v>116</v>
      </c>
      <c r="D23" s="1"/>
      <c r="E23" s="41" t="s">
        <v>95</v>
      </c>
      <c r="F23" s="1"/>
      <c r="G23" s="41" t="s">
        <v>48</v>
      </c>
      <c r="H23" s="1"/>
      <c r="I23" s="41" t="s">
        <v>49</v>
      </c>
      <c r="K23" s="41" t="s">
        <v>116</v>
      </c>
      <c r="L23" s="1"/>
      <c r="M23" s="41" t="s">
        <v>95</v>
      </c>
      <c r="N23" s="1"/>
      <c r="O23" s="41" t="s">
        <v>48</v>
      </c>
      <c r="P23" s="1"/>
      <c r="Q23" s="41" t="s">
        <v>49</v>
      </c>
      <c r="R23" s="1"/>
      <c r="S23" s="1"/>
      <c r="T23" s="1"/>
      <c r="U23" s="1"/>
    </row>
    <row r="24" spans="1:25">
      <c r="A24" s="21" t="s">
        <v>3</v>
      </c>
      <c r="B24" s="21"/>
      <c r="C24" s="24" t="s">
        <v>2</v>
      </c>
      <c r="D24" s="24"/>
      <c r="E24" s="24" t="s">
        <v>2</v>
      </c>
      <c r="F24" s="24"/>
      <c r="G24" s="24" t="s">
        <v>2</v>
      </c>
      <c r="H24" s="22"/>
      <c r="I24" s="22" t="s">
        <v>2</v>
      </c>
      <c r="K24" s="24" t="s">
        <v>2</v>
      </c>
      <c r="L24" s="24"/>
      <c r="M24" s="24" t="s">
        <v>2</v>
      </c>
      <c r="N24" s="24"/>
      <c r="O24" s="24" t="s">
        <v>2</v>
      </c>
      <c r="P24" s="22"/>
      <c r="Q24" s="22" t="s">
        <v>2</v>
      </c>
      <c r="R24" s="24"/>
      <c r="S24" s="24"/>
      <c r="T24" s="22"/>
      <c r="U24" s="22"/>
    </row>
    <row r="25" spans="1:25">
      <c r="A25" s="21" t="s">
        <v>3</v>
      </c>
      <c r="B25" s="21"/>
      <c r="C25" s="24" t="s">
        <v>2</v>
      </c>
      <c r="D25" s="24"/>
      <c r="E25" s="24" t="s">
        <v>2</v>
      </c>
      <c r="F25" s="24"/>
      <c r="G25" s="24" t="s">
        <v>2</v>
      </c>
      <c r="H25" s="22"/>
      <c r="I25" s="24" t="s">
        <v>2</v>
      </c>
      <c r="K25" s="24" t="s">
        <v>2</v>
      </c>
      <c r="L25" s="24"/>
      <c r="M25" s="24" t="s">
        <v>2</v>
      </c>
      <c r="N25" s="24"/>
      <c r="O25" s="24" t="s">
        <v>2</v>
      </c>
      <c r="P25" s="22"/>
      <c r="Q25" s="24" t="s">
        <v>2</v>
      </c>
      <c r="R25" s="24"/>
      <c r="S25" s="24"/>
      <c r="T25" s="22"/>
      <c r="U25" s="24"/>
    </row>
  </sheetData>
  <mergeCells count="12">
    <mergeCell ref="A2:W2"/>
    <mergeCell ref="A1:W1"/>
    <mergeCell ref="A4:Q4"/>
    <mergeCell ref="A12:Q12"/>
    <mergeCell ref="C14:M14"/>
    <mergeCell ref="O14:Y14"/>
    <mergeCell ref="A3:W3"/>
    <mergeCell ref="A20:Q20"/>
    <mergeCell ref="C22:I22"/>
    <mergeCell ref="K22:Q22"/>
    <mergeCell ref="C6:I6"/>
    <mergeCell ref="K6:Q6"/>
  </mergeCells>
  <pageMargins left="0.7" right="0.7" top="0.75" bottom="0.75" header="0.3" footer="0.3"/>
  <pageSetup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W24"/>
  <sheetViews>
    <sheetView rightToLeft="1" view="pageBreakPreview" zoomScale="80" zoomScaleNormal="100" zoomScaleSheetLayoutView="80" workbookViewId="0">
      <selection activeCell="A26" sqref="A26"/>
    </sheetView>
  </sheetViews>
  <sheetFormatPr defaultColWidth="9.140625" defaultRowHeight="15.75"/>
  <cols>
    <col min="1" max="1" width="28.42578125" style="23" bestFit="1" customWidth="1"/>
    <col min="2" max="2" width="1.140625" style="23" customWidth="1"/>
    <col min="3" max="3" width="10.85546875" style="23" bestFit="1" customWidth="1"/>
    <col min="4" max="4" width="0.85546875" style="23" customWidth="1"/>
    <col min="5" max="5" width="15" style="23" bestFit="1" customWidth="1"/>
    <col min="6" max="6" width="1.140625" style="23" customWidth="1"/>
    <col min="7" max="7" width="15" style="23" bestFit="1" customWidth="1"/>
    <col min="8" max="8" width="0.5703125" style="23" customWidth="1"/>
    <col min="9" max="9" width="13" style="23" bestFit="1" customWidth="1"/>
    <col min="10" max="10" width="17.140625" style="23" bestFit="1" customWidth="1"/>
    <col min="11" max="11" width="0.5703125" style="23" customWidth="1"/>
    <col min="12" max="12" width="13" style="23" bestFit="1" customWidth="1"/>
    <col min="13" max="13" width="17.140625" style="23" bestFit="1" customWidth="1"/>
    <col min="14" max="14" width="0.5703125" style="23" customWidth="1"/>
    <col min="15" max="15" width="10.85546875" style="23" bestFit="1" customWidth="1"/>
    <col min="16" max="16" width="0.7109375" style="23" customWidth="1"/>
    <col min="17" max="17" width="17.42578125" style="23" bestFit="1" customWidth="1"/>
    <col min="18" max="18" width="0.5703125" style="23" customWidth="1"/>
    <col min="19" max="19" width="15" style="23" bestFit="1" customWidth="1"/>
    <col min="20" max="20" width="0.42578125" style="23" customWidth="1"/>
    <col min="21" max="21" width="16.42578125" style="23" customWidth="1"/>
    <col min="22" max="22" width="0.7109375" style="23" customWidth="1"/>
    <col min="23" max="23" width="9.140625" style="23" bestFit="1" customWidth="1"/>
    <col min="24" max="16384" width="9.140625" style="23"/>
  </cols>
  <sheetData>
    <row r="1" spans="1:23" ht="21">
      <c r="A1" s="176" t="str">
        <f>' سهام'!Z2</f>
        <v>صندوق سرمایه گذاری اختصاصی بازارگردانی بازده معاملات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</row>
    <row r="2" spans="1:23" ht="21">
      <c r="A2" s="176" t="s">
        <v>80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</row>
    <row r="3" spans="1:23" ht="21">
      <c r="A3" s="176" t="str">
        <f>' سهام'!Z3</f>
        <v>برای ماه منتهی به 1405/02/31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</row>
    <row r="4" spans="1:23">
      <c r="A4" s="184" t="s">
        <v>129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</row>
    <row r="6" spans="1:23" ht="18.75" customHeight="1" thickBot="1">
      <c r="A6" s="19"/>
      <c r="B6" s="19"/>
      <c r="C6" s="177" t="str">
        <f>' سهام'!Z4</f>
        <v>1405/01/31</v>
      </c>
      <c r="D6" s="177"/>
      <c r="E6" s="177"/>
      <c r="F6" s="177"/>
      <c r="G6" s="177"/>
      <c r="H6" s="19"/>
      <c r="I6" s="178" t="s">
        <v>13</v>
      </c>
      <c r="J6" s="178"/>
      <c r="K6" s="178"/>
      <c r="L6" s="178"/>
      <c r="M6" s="178"/>
      <c r="O6" s="177" t="str">
        <f>' سهام'!Z5</f>
        <v>1405/02/31</v>
      </c>
      <c r="P6" s="177"/>
      <c r="Q6" s="177"/>
      <c r="R6" s="177"/>
      <c r="S6" s="177"/>
      <c r="T6" s="177"/>
      <c r="U6" s="177"/>
      <c r="V6" s="177"/>
      <c r="W6" s="177"/>
    </row>
    <row r="7" spans="1:23" ht="17.25" customHeight="1">
      <c r="A7" s="182" t="s">
        <v>120</v>
      </c>
      <c r="B7" s="22"/>
      <c r="C7" s="179" t="s">
        <v>121</v>
      </c>
      <c r="D7" s="175"/>
      <c r="E7" s="179" t="s">
        <v>0</v>
      </c>
      <c r="F7" s="175"/>
      <c r="G7" s="170" t="s">
        <v>33</v>
      </c>
      <c r="H7" s="24"/>
      <c r="I7" s="172" t="s">
        <v>135</v>
      </c>
      <c r="J7" s="172"/>
      <c r="L7" s="172" t="s">
        <v>136</v>
      </c>
      <c r="M7" s="172"/>
      <c r="O7" s="173" t="s">
        <v>5</v>
      </c>
      <c r="P7" s="175"/>
      <c r="Q7" s="170" t="s">
        <v>139</v>
      </c>
      <c r="R7" s="22"/>
      <c r="S7" s="173" t="s">
        <v>0</v>
      </c>
      <c r="T7" s="175"/>
      <c r="U7" s="170" t="s">
        <v>33</v>
      </c>
      <c r="V7" s="24"/>
      <c r="W7" s="170" t="s">
        <v>36</v>
      </c>
    </row>
    <row r="8" spans="1:23" ht="20.25" customHeight="1" thickBot="1">
      <c r="A8" s="183"/>
      <c r="B8" s="22"/>
      <c r="C8" s="174"/>
      <c r="D8" s="175"/>
      <c r="E8" s="174"/>
      <c r="F8" s="175"/>
      <c r="G8" s="171"/>
      <c r="H8" s="24"/>
      <c r="I8" s="33" t="s">
        <v>5</v>
      </c>
      <c r="J8" s="33" t="s">
        <v>0</v>
      </c>
      <c r="L8" s="33" t="s">
        <v>5</v>
      </c>
      <c r="M8" s="33" t="s">
        <v>79</v>
      </c>
      <c r="O8" s="174"/>
      <c r="P8" s="175"/>
      <c r="Q8" s="171"/>
      <c r="R8" s="22"/>
      <c r="S8" s="174"/>
      <c r="T8" s="175"/>
      <c r="U8" s="171"/>
      <c r="V8" s="24"/>
      <c r="W8" s="171"/>
    </row>
    <row r="9" spans="1:23" ht="24.75" customHeight="1">
      <c r="A9" s="22" t="s">
        <v>148</v>
      </c>
      <c r="B9" s="22"/>
      <c r="C9" s="85">
        <v>150612</v>
      </c>
      <c r="D9" s="100"/>
      <c r="E9" s="85">
        <v>2741246440</v>
      </c>
      <c r="F9" s="100"/>
      <c r="G9" s="100">
        <v>2860873890</v>
      </c>
      <c r="H9" s="100"/>
      <c r="I9" s="85">
        <v>0</v>
      </c>
      <c r="J9" s="85">
        <v>0</v>
      </c>
      <c r="K9" s="149"/>
      <c r="L9" s="85">
        <v>0</v>
      </c>
      <c r="M9" s="85">
        <v>0</v>
      </c>
      <c r="N9" s="149"/>
      <c r="O9" s="85">
        <v>150612</v>
      </c>
      <c r="P9" s="100"/>
      <c r="Q9" s="109">
        <v>19491</v>
      </c>
      <c r="R9" s="100"/>
      <c r="S9" s="85">
        <v>2741246440</v>
      </c>
      <c r="T9" s="100"/>
      <c r="U9" s="85">
        <v>2934496001</v>
      </c>
      <c r="V9" s="100"/>
      <c r="W9" s="152">
        <v>0.19</v>
      </c>
    </row>
    <row r="10" spans="1:23" ht="24.75" customHeight="1">
      <c r="A10" s="22" t="s">
        <v>170</v>
      </c>
      <c r="B10" s="22"/>
      <c r="C10" s="85">
        <v>0</v>
      </c>
      <c r="D10" s="100"/>
      <c r="E10" s="85">
        <v>0</v>
      </c>
      <c r="F10" s="100"/>
      <c r="G10" s="100">
        <v>0</v>
      </c>
      <c r="H10" s="100"/>
      <c r="I10" s="85">
        <v>16185000</v>
      </c>
      <c r="J10" s="85">
        <v>411388568567</v>
      </c>
      <c r="K10" s="149"/>
      <c r="L10" s="85">
        <v>16185000</v>
      </c>
      <c r="M10" s="85">
        <v>413827274928</v>
      </c>
      <c r="N10" s="149"/>
      <c r="O10" s="85">
        <v>0</v>
      </c>
      <c r="P10" s="100"/>
      <c r="Q10" s="109">
        <v>0</v>
      </c>
      <c r="R10" s="100"/>
      <c r="S10" s="85">
        <v>0</v>
      </c>
      <c r="T10" s="100"/>
      <c r="U10" s="85">
        <v>0</v>
      </c>
      <c r="V10" s="100"/>
      <c r="W10" s="152">
        <v>0</v>
      </c>
    </row>
    <row r="11" spans="1:23" ht="24.75" customHeight="1">
      <c r="A11" s="22" t="s">
        <v>150</v>
      </c>
      <c r="B11" s="22"/>
      <c r="C11" s="85">
        <v>1135517</v>
      </c>
      <c r="D11" s="100"/>
      <c r="E11" s="85">
        <v>26063199801</v>
      </c>
      <c r="F11" s="100"/>
      <c r="G11" s="100">
        <v>25956004226</v>
      </c>
      <c r="H11" s="100"/>
      <c r="I11" s="85">
        <v>21607340</v>
      </c>
      <c r="J11" s="85">
        <v>507520648364</v>
      </c>
      <c r="K11" s="149"/>
      <c r="L11" s="85">
        <v>19482306</v>
      </c>
      <c r="M11" s="85">
        <v>455594407354</v>
      </c>
      <c r="N11" s="149"/>
      <c r="O11" s="85">
        <v>3260551</v>
      </c>
      <c r="P11" s="100"/>
      <c r="Q11" s="109">
        <v>23472</v>
      </c>
      <c r="R11" s="100"/>
      <c r="S11" s="85">
        <v>76893372978</v>
      </c>
      <c r="T11" s="100"/>
      <c r="U11" s="85">
        <v>76526008866</v>
      </c>
      <c r="V11" s="100"/>
      <c r="W11" s="152">
        <v>4.95</v>
      </c>
    </row>
    <row r="12" spans="1:23" ht="24.75" customHeight="1">
      <c r="A12" s="22" t="s">
        <v>163</v>
      </c>
      <c r="B12" s="22"/>
      <c r="C12" s="85">
        <v>1347133</v>
      </c>
      <c r="D12" s="100"/>
      <c r="E12" s="85">
        <v>32418917038</v>
      </c>
      <c r="F12" s="100"/>
      <c r="G12" s="100">
        <v>33185156983</v>
      </c>
      <c r="H12" s="100"/>
      <c r="I12" s="85">
        <v>7700763</v>
      </c>
      <c r="J12" s="85">
        <v>191987876960</v>
      </c>
      <c r="K12" s="149"/>
      <c r="L12" s="85">
        <v>9047896</v>
      </c>
      <c r="M12" s="85">
        <v>226973222893</v>
      </c>
      <c r="N12" s="149"/>
      <c r="O12" s="85">
        <v>0</v>
      </c>
      <c r="P12" s="100"/>
      <c r="Q12" s="109">
        <v>0</v>
      </c>
      <c r="R12" s="100"/>
      <c r="S12" s="85">
        <v>0</v>
      </c>
      <c r="T12" s="100"/>
      <c r="U12" s="85">
        <v>0</v>
      </c>
      <c r="V12" s="100"/>
      <c r="W12" s="152">
        <v>0</v>
      </c>
    </row>
    <row r="13" spans="1:23" ht="24.75" customHeight="1">
      <c r="A13" s="22" t="s">
        <v>151</v>
      </c>
      <c r="B13" s="22"/>
      <c r="C13" s="85">
        <v>183398</v>
      </c>
      <c r="D13" s="100"/>
      <c r="E13" s="85">
        <v>3926362565</v>
      </c>
      <c r="F13" s="100"/>
      <c r="G13" s="100">
        <v>3989635558</v>
      </c>
      <c r="H13" s="100"/>
      <c r="I13" s="85">
        <v>183275</v>
      </c>
      <c r="J13" s="85">
        <v>3999985123</v>
      </c>
      <c r="K13" s="149"/>
      <c r="L13" s="85">
        <v>366673</v>
      </c>
      <c r="M13" s="85">
        <v>8025711438</v>
      </c>
      <c r="N13" s="149"/>
      <c r="O13" s="85">
        <v>0</v>
      </c>
      <c r="P13" s="100"/>
      <c r="Q13" s="109">
        <v>0</v>
      </c>
      <c r="R13" s="100"/>
      <c r="S13" s="85">
        <v>0</v>
      </c>
      <c r="T13" s="100"/>
      <c r="U13" s="85">
        <v>0</v>
      </c>
      <c r="V13" s="100"/>
      <c r="W13" s="152">
        <v>0</v>
      </c>
    </row>
    <row r="14" spans="1:23" ht="24.75" customHeight="1">
      <c r="A14" s="22" t="s">
        <v>152</v>
      </c>
      <c r="B14" s="22"/>
      <c r="C14" s="85">
        <v>289913</v>
      </c>
      <c r="D14" s="100"/>
      <c r="E14" s="85">
        <v>5499982284</v>
      </c>
      <c r="F14" s="100"/>
      <c r="G14" s="100">
        <v>5501099291</v>
      </c>
      <c r="H14" s="100"/>
      <c r="I14" s="85">
        <v>8635561</v>
      </c>
      <c r="J14" s="85">
        <v>166531640472</v>
      </c>
      <c r="K14" s="149"/>
      <c r="L14" s="85">
        <v>8925474</v>
      </c>
      <c r="M14" s="85">
        <v>172898581901</v>
      </c>
      <c r="N14" s="149"/>
      <c r="O14" s="85">
        <v>0</v>
      </c>
      <c r="P14" s="100"/>
      <c r="Q14" s="109">
        <v>0</v>
      </c>
      <c r="R14" s="100"/>
      <c r="S14" s="85">
        <v>0</v>
      </c>
      <c r="T14" s="100"/>
      <c r="U14" s="85">
        <v>0</v>
      </c>
      <c r="V14" s="100"/>
      <c r="W14" s="152">
        <v>0</v>
      </c>
    </row>
    <row r="15" spans="1:23" ht="24.75" customHeight="1">
      <c r="A15" s="22" t="s">
        <v>153</v>
      </c>
      <c r="B15" s="22"/>
      <c r="C15" s="85">
        <v>1753531</v>
      </c>
      <c r="D15" s="100"/>
      <c r="E15" s="85">
        <v>33495150150</v>
      </c>
      <c r="F15" s="100"/>
      <c r="G15" s="100">
        <v>33791557124</v>
      </c>
      <c r="H15" s="100"/>
      <c r="I15" s="85">
        <v>468985506</v>
      </c>
      <c r="J15" s="85">
        <v>9156487850982</v>
      </c>
      <c r="K15" s="149"/>
      <c r="L15" s="85">
        <v>444169630</v>
      </c>
      <c r="M15" s="85">
        <v>8682342339649</v>
      </c>
      <c r="N15" s="149"/>
      <c r="O15" s="85">
        <v>26569407</v>
      </c>
      <c r="P15" s="100"/>
      <c r="Q15" s="109">
        <v>19803</v>
      </c>
      <c r="R15" s="100"/>
      <c r="S15" s="85">
        <v>523472777979</v>
      </c>
      <c r="T15" s="100"/>
      <c r="U15" s="85">
        <v>526115162969</v>
      </c>
      <c r="V15" s="100"/>
      <c r="W15" s="152">
        <v>34.049999999999997</v>
      </c>
    </row>
    <row r="16" spans="1:23" ht="24.75" customHeight="1">
      <c r="A16" s="22" t="s">
        <v>154</v>
      </c>
      <c r="B16" s="22"/>
      <c r="C16" s="85">
        <v>1120573</v>
      </c>
      <c r="D16" s="100"/>
      <c r="E16" s="85">
        <v>18262773241</v>
      </c>
      <c r="F16" s="100"/>
      <c r="G16" s="100">
        <v>17701389307</v>
      </c>
      <c r="H16" s="100"/>
      <c r="I16" s="85">
        <v>106000</v>
      </c>
      <c r="J16" s="85">
        <v>1623723926</v>
      </c>
      <c r="K16" s="149"/>
      <c r="L16" s="85">
        <v>106000</v>
      </c>
      <c r="M16" s="85">
        <v>1654236000</v>
      </c>
      <c r="N16" s="149"/>
      <c r="O16" s="85">
        <v>1120573</v>
      </c>
      <c r="P16" s="100"/>
      <c r="Q16" s="109">
        <v>14980</v>
      </c>
      <c r="R16" s="100"/>
      <c r="S16" s="85">
        <v>18167913194</v>
      </c>
      <c r="T16" s="100"/>
      <c r="U16" s="85">
        <v>16778461900</v>
      </c>
      <c r="V16" s="100"/>
      <c r="W16" s="152">
        <v>1.0900000000000001</v>
      </c>
    </row>
    <row r="17" spans="1:23" ht="24.75" customHeight="1">
      <c r="A17" s="22" t="s">
        <v>155</v>
      </c>
      <c r="B17" s="22"/>
      <c r="C17" s="85">
        <v>307363</v>
      </c>
      <c r="D17" s="100"/>
      <c r="E17" s="85">
        <v>4930807182</v>
      </c>
      <c r="F17" s="100"/>
      <c r="G17" s="100">
        <v>5226316717</v>
      </c>
      <c r="H17" s="100"/>
      <c r="I17" s="85">
        <v>1385000</v>
      </c>
      <c r="J17" s="85">
        <v>23983190534</v>
      </c>
      <c r="K17" s="149"/>
      <c r="L17" s="85">
        <v>1529440</v>
      </c>
      <c r="M17" s="85">
        <v>26500008051</v>
      </c>
      <c r="N17" s="149"/>
      <c r="O17" s="85">
        <v>162923</v>
      </c>
      <c r="P17" s="100"/>
      <c r="Q17" s="109">
        <v>17493</v>
      </c>
      <c r="R17" s="100"/>
      <c r="S17" s="85">
        <v>2783537131</v>
      </c>
      <c r="T17" s="100"/>
      <c r="U17" s="85">
        <v>2848961100</v>
      </c>
      <c r="V17" s="100"/>
      <c r="W17" s="152">
        <v>0.18</v>
      </c>
    </row>
    <row r="18" spans="1:23" ht="24.75" customHeight="1">
      <c r="A18" s="22" t="s">
        <v>156</v>
      </c>
      <c r="B18" s="22"/>
      <c r="C18" s="85">
        <v>897071</v>
      </c>
      <c r="D18" s="100"/>
      <c r="E18" s="85">
        <v>11325259464</v>
      </c>
      <c r="F18" s="100"/>
      <c r="G18" s="100">
        <v>9867725117</v>
      </c>
      <c r="H18" s="100"/>
      <c r="I18" s="85">
        <v>300000</v>
      </c>
      <c r="J18" s="85">
        <v>3203937907</v>
      </c>
      <c r="K18" s="149"/>
      <c r="L18" s="85">
        <v>300000</v>
      </c>
      <c r="M18" s="85">
        <v>3119100000</v>
      </c>
      <c r="N18" s="149"/>
      <c r="O18" s="85">
        <v>897071</v>
      </c>
      <c r="P18" s="100"/>
      <c r="Q18" s="109">
        <v>10356</v>
      </c>
      <c r="R18" s="100"/>
      <c r="S18" s="85">
        <v>10741784960</v>
      </c>
      <c r="T18" s="100"/>
      <c r="U18" s="85">
        <v>9285793846</v>
      </c>
      <c r="V18" s="100"/>
      <c r="W18" s="152">
        <v>0.6</v>
      </c>
    </row>
    <row r="19" spans="1:23" ht="24.75" customHeight="1">
      <c r="A19" s="22" t="s">
        <v>157</v>
      </c>
      <c r="B19" s="22"/>
      <c r="C19" s="85">
        <v>224169</v>
      </c>
      <c r="D19" s="100"/>
      <c r="E19" s="85">
        <v>2704013736</v>
      </c>
      <c r="F19" s="100"/>
      <c r="G19" s="100">
        <v>2412069226</v>
      </c>
      <c r="H19" s="100"/>
      <c r="I19" s="85">
        <v>50000</v>
      </c>
      <c r="J19" s="85">
        <v>522384443</v>
      </c>
      <c r="K19" s="149"/>
      <c r="L19" s="85">
        <v>50000</v>
      </c>
      <c r="M19" s="85">
        <v>524200000</v>
      </c>
      <c r="N19" s="149"/>
      <c r="O19" s="85">
        <v>224169</v>
      </c>
      <c r="P19" s="100"/>
      <c r="Q19" s="109">
        <v>10130</v>
      </c>
      <c r="R19" s="100"/>
      <c r="S19" s="85">
        <v>2638002303</v>
      </c>
      <c r="T19" s="100"/>
      <c r="U19" s="85">
        <v>2269787390</v>
      </c>
      <c r="V19" s="100"/>
      <c r="W19" s="152">
        <v>0.15</v>
      </c>
    </row>
    <row r="20" spans="1:23" ht="24.75" customHeight="1">
      <c r="A20" s="22" t="s">
        <v>158</v>
      </c>
      <c r="B20" s="22"/>
      <c r="C20" s="85">
        <v>786024</v>
      </c>
      <c r="D20" s="100"/>
      <c r="E20" s="85">
        <v>11581844128</v>
      </c>
      <c r="F20" s="100"/>
      <c r="G20" s="100">
        <v>11099838799</v>
      </c>
      <c r="H20" s="100"/>
      <c r="I20" s="85">
        <v>3500000</v>
      </c>
      <c r="J20" s="85">
        <v>46238500000</v>
      </c>
      <c r="K20" s="149"/>
      <c r="L20" s="85">
        <v>3625000</v>
      </c>
      <c r="M20" s="85">
        <v>52723111294</v>
      </c>
      <c r="N20" s="149"/>
      <c r="O20" s="85">
        <v>661024</v>
      </c>
      <c r="P20" s="100"/>
      <c r="Q20" s="109">
        <v>14987</v>
      </c>
      <c r="R20" s="100"/>
      <c r="S20" s="85">
        <v>8892795296</v>
      </c>
      <c r="T20" s="100"/>
      <c r="U20" s="85">
        <v>9902209578</v>
      </c>
      <c r="V20" s="100"/>
      <c r="W20" s="152">
        <v>0.64</v>
      </c>
    </row>
    <row r="21" spans="1:23" ht="24.75" customHeight="1">
      <c r="A21" s="22" t="s">
        <v>171</v>
      </c>
      <c r="B21" s="22"/>
      <c r="C21" s="85">
        <v>0</v>
      </c>
      <c r="D21" s="100"/>
      <c r="E21" s="85">
        <v>0</v>
      </c>
      <c r="F21" s="100"/>
      <c r="G21" s="100">
        <v>0</v>
      </c>
      <c r="H21" s="100"/>
      <c r="I21" s="85">
        <v>46283451</v>
      </c>
      <c r="J21" s="85">
        <v>572376277811</v>
      </c>
      <c r="K21" s="149"/>
      <c r="L21" s="85">
        <v>46283451</v>
      </c>
      <c r="M21" s="85">
        <v>573668775047</v>
      </c>
      <c r="N21" s="149"/>
      <c r="O21" s="85">
        <v>0</v>
      </c>
      <c r="P21" s="100"/>
      <c r="Q21" s="100">
        <v>0</v>
      </c>
      <c r="R21" s="100"/>
      <c r="S21" s="85">
        <v>0</v>
      </c>
      <c r="T21" s="100"/>
      <c r="U21" s="85">
        <v>0</v>
      </c>
      <c r="V21" s="100"/>
      <c r="W21" s="152">
        <v>0</v>
      </c>
    </row>
    <row r="22" spans="1:23" ht="24.75" customHeight="1">
      <c r="A22" s="22" t="s">
        <v>164</v>
      </c>
      <c r="B22" s="22"/>
      <c r="C22" s="109">
        <v>1950169</v>
      </c>
      <c r="D22" s="109"/>
      <c r="E22" s="109">
        <v>19982788371</v>
      </c>
      <c r="F22" s="109"/>
      <c r="G22" s="109">
        <v>20031810684</v>
      </c>
      <c r="H22" s="109"/>
      <c r="I22" s="109">
        <v>2213319923</v>
      </c>
      <c r="J22" s="109">
        <v>29253271325077</v>
      </c>
      <c r="K22" s="109"/>
      <c r="L22" s="109">
        <v>2215261618</v>
      </c>
      <c r="M22" s="109">
        <v>29756408636714</v>
      </c>
      <c r="N22" s="109"/>
      <c r="O22" s="109">
        <v>8474</v>
      </c>
      <c r="P22" s="109"/>
      <c r="Q22" s="109">
        <v>13765</v>
      </c>
      <c r="R22" s="109"/>
      <c r="S22" s="109">
        <v>114993613</v>
      </c>
      <c r="T22" s="109"/>
      <c r="U22" s="109">
        <v>116574625</v>
      </c>
      <c r="V22" s="109"/>
      <c r="W22" s="152">
        <v>0.01</v>
      </c>
    </row>
    <row r="23" spans="1:23" ht="16.5" thickBot="1">
      <c r="A23" s="150" t="s">
        <v>4</v>
      </c>
      <c r="B23" s="150"/>
      <c r="C23" s="151"/>
      <c r="D23" s="150"/>
      <c r="E23" s="151">
        <f>SUM(E9:E22)</f>
        <v>172932344400</v>
      </c>
      <c r="F23" s="151">
        <f t="shared" ref="F23:H23" si="0">SUM(F9:F22)</f>
        <v>0</v>
      </c>
      <c r="G23" s="151">
        <f t="shared" si="0"/>
        <v>171623476922</v>
      </c>
      <c r="H23" s="151">
        <f t="shared" si="0"/>
        <v>0</v>
      </c>
      <c r="I23" s="150"/>
      <c r="J23" s="151">
        <f>SUM(J9:J22)</f>
        <v>40339135910166</v>
      </c>
      <c r="K23" s="150"/>
      <c r="L23" s="150"/>
      <c r="M23" s="151">
        <f>SUM(M9:M22)</f>
        <v>40374259605269</v>
      </c>
      <c r="N23" s="150"/>
      <c r="O23" s="150"/>
      <c r="P23" s="150"/>
      <c r="Q23" s="151">
        <f>SUM(Q9:Q22)</f>
        <v>144477</v>
      </c>
      <c r="R23" s="151">
        <f t="shared" ref="R23:W23" si="1">SUM(R9:R22)</f>
        <v>0</v>
      </c>
      <c r="S23" s="151">
        <f t="shared" si="1"/>
        <v>646446423894</v>
      </c>
      <c r="T23" s="151">
        <f t="shared" si="1"/>
        <v>0</v>
      </c>
      <c r="U23" s="151">
        <f t="shared" si="1"/>
        <v>646777456275</v>
      </c>
      <c r="V23" s="151">
        <f t="shared" si="1"/>
        <v>0</v>
      </c>
      <c r="W23" s="153">
        <f t="shared" si="1"/>
        <v>41.86</v>
      </c>
    </row>
    <row r="24" spans="1:23" ht="16.5" thickTop="1"/>
  </sheetData>
  <mergeCells count="22">
    <mergeCell ref="O6:W6"/>
    <mergeCell ref="F7:F8"/>
    <mergeCell ref="G7:G8"/>
    <mergeCell ref="U7:U8"/>
    <mergeCell ref="Q7:Q8"/>
    <mergeCell ref="W7:W8"/>
    <mergeCell ref="A1:W1"/>
    <mergeCell ref="A2:W2"/>
    <mergeCell ref="A3:W3"/>
    <mergeCell ref="A7:A8"/>
    <mergeCell ref="I7:J7"/>
    <mergeCell ref="L7:M7"/>
    <mergeCell ref="P7:P8"/>
    <mergeCell ref="T7:T8"/>
    <mergeCell ref="S7:S8"/>
    <mergeCell ref="O7:O8"/>
    <mergeCell ref="E7:E8"/>
    <mergeCell ref="C7:C8"/>
    <mergeCell ref="D7:D8"/>
    <mergeCell ref="A4:W4"/>
    <mergeCell ref="I6:M6"/>
    <mergeCell ref="C6:G6"/>
  </mergeCells>
  <pageMargins left="0.7" right="0.7" top="0.75" bottom="0.75" header="0.3" footer="0.3"/>
  <pageSetup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I27"/>
  <sheetViews>
    <sheetView rightToLeft="1" view="pageBreakPreview" zoomScale="90" zoomScaleNormal="100" zoomScaleSheetLayoutView="90" workbookViewId="0">
      <selection activeCell="E34" sqref="E34"/>
    </sheetView>
  </sheetViews>
  <sheetFormatPr defaultColWidth="9.140625" defaultRowHeight="15.75"/>
  <cols>
    <col min="1" max="1" width="16" style="34" customWidth="1"/>
    <col min="2" max="2" width="0.5703125" style="34" customWidth="1"/>
    <col min="3" max="3" width="9" style="34" customWidth="1"/>
    <col min="4" max="4" width="0.5703125" style="34" customWidth="1"/>
    <col min="5" max="5" width="10.7109375" style="34" customWidth="1"/>
    <col min="6" max="6" width="0.5703125" style="34" customWidth="1"/>
    <col min="7" max="7" width="7.5703125" style="34" customWidth="1"/>
    <col min="8" max="8" width="0.5703125" style="34" customWidth="1"/>
    <col min="9" max="9" width="9.140625" style="34" bestFit="1" customWidth="1"/>
    <col min="10" max="10" width="0.42578125" style="34" customWidth="1"/>
    <col min="11" max="11" width="6.140625" style="34" customWidth="1"/>
    <col min="12" max="12" width="0.7109375" style="34" customWidth="1"/>
    <col min="13" max="13" width="6.7109375" style="34" customWidth="1"/>
    <col min="14" max="14" width="0.140625" style="34" customWidth="1"/>
    <col min="15" max="15" width="9.85546875" style="34" bestFit="1" customWidth="1"/>
    <col min="16" max="16" width="0.42578125" style="34" customWidth="1"/>
    <col min="17" max="17" width="15.42578125" style="34" bestFit="1" customWidth="1"/>
    <col min="18" max="18" width="0.5703125" style="34" customWidth="1"/>
    <col min="19" max="19" width="15.140625" style="34" bestFit="1" customWidth="1"/>
    <col min="20" max="20" width="0.5703125" style="34" customWidth="1"/>
    <col min="21" max="21" width="8.42578125" style="34" bestFit="1" customWidth="1"/>
    <col min="22" max="22" width="15" style="34" bestFit="1" customWidth="1"/>
    <col min="23" max="23" width="0.5703125" style="34" customWidth="1"/>
    <col min="24" max="24" width="8" style="34" bestFit="1" customWidth="1"/>
    <col min="25" max="25" width="13.7109375" style="34" bestFit="1" customWidth="1"/>
    <col min="26" max="26" width="0.5703125" style="34" customWidth="1"/>
    <col min="27" max="27" width="8.42578125" style="34" bestFit="1" customWidth="1"/>
    <col min="28" max="28" width="0.42578125" style="34" customWidth="1"/>
    <col min="29" max="29" width="11.85546875" style="34" bestFit="1" customWidth="1"/>
    <col min="30" max="30" width="0.140625" style="34" customWidth="1"/>
    <col min="31" max="31" width="14.42578125" style="34" bestFit="1" customWidth="1"/>
    <col min="32" max="32" width="0.42578125" style="34" customWidth="1"/>
    <col min="33" max="33" width="14.7109375" style="34" bestFit="1" customWidth="1"/>
    <col min="34" max="34" width="0.42578125" style="34" customWidth="1"/>
    <col min="35" max="35" width="13.140625" style="34" customWidth="1"/>
    <col min="36" max="16384" width="9.140625" style="34"/>
  </cols>
  <sheetData>
    <row r="1" spans="1:35" ht="21">
      <c r="A1" s="176" t="str">
        <f>' سهام'!Z2</f>
        <v>صندوق سرمایه گذاری اختصاصی بازارگردانی بازده معاملات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</row>
    <row r="2" spans="1:35" ht="21">
      <c r="A2" s="176" t="s">
        <v>80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</row>
    <row r="3" spans="1:35" ht="21">
      <c r="A3" s="176" t="str">
        <f>' سهام'!Z3</f>
        <v>برای ماه منتهی به 1405/02/31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</row>
    <row r="4" spans="1:35">
      <c r="A4" s="167" t="s">
        <v>130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</row>
    <row r="6" spans="1:35" ht="18" customHeight="1" thickBot="1">
      <c r="A6" s="177" t="s">
        <v>31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9"/>
      <c r="O6" s="177" t="str">
        <f>' سهام'!Z4</f>
        <v>1405/01/31</v>
      </c>
      <c r="P6" s="177"/>
      <c r="Q6" s="177"/>
      <c r="R6" s="177"/>
      <c r="S6" s="177"/>
      <c r="T6" s="38"/>
      <c r="U6" s="185" t="s">
        <v>13</v>
      </c>
      <c r="V6" s="185"/>
      <c r="W6" s="185"/>
      <c r="X6" s="185"/>
      <c r="Y6" s="185"/>
      <c r="AA6" s="177" t="str">
        <f>' سهام'!Z5</f>
        <v>1405/02/31</v>
      </c>
      <c r="AB6" s="177"/>
      <c r="AC6" s="177"/>
      <c r="AD6" s="177"/>
      <c r="AE6" s="177"/>
      <c r="AF6" s="177"/>
      <c r="AG6" s="177"/>
      <c r="AH6" s="177"/>
      <c r="AI6" s="177"/>
    </row>
    <row r="7" spans="1:35" ht="26.25" customHeight="1">
      <c r="A7" s="191" t="s">
        <v>32</v>
      </c>
      <c r="B7" s="19"/>
      <c r="C7" s="188" t="s">
        <v>12</v>
      </c>
      <c r="D7" s="19"/>
      <c r="E7" s="190" t="s">
        <v>11</v>
      </c>
      <c r="F7" s="19"/>
      <c r="G7" s="187" t="s">
        <v>44</v>
      </c>
      <c r="H7" s="19"/>
      <c r="I7" s="188" t="s">
        <v>35</v>
      </c>
      <c r="J7" s="19"/>
      <c r="K7" s="190" t="s">
        <v>10</v>
      </c>
      <c r="L7" s="2"/>
      <c r="M7" s="190" t="s">
        <v>9</v>
      </c>
      <c r="N7" s="19"/>
      <c r="O7" s="192" t="s">
        <v>5</v>
      </c>
      <c r="P7" s="187"/>
      <c r="Q7" s="187" t="s">
        <v>0</v>
      </c>
      <c r="R7" s="187"/>
      <c r="S7" s="187" t="s">
        <v>33</v>
      </c>
      <c r="T7" s="19"/>
      <c r="U7" s="186" t="s">
        <v>6</v>
      </c>
      <c r="V7" s="186"/>
      <c r="X7" s="186" t="s">
        <v>7</v>
      </c>
      <c r="Y7" s="186"/>
      <c r="AA7" s="192" t="s">
        <v>5</v>
      </c>
      <c r="AB7" s="191"/>
      <c r="AC7" s="187" t="s">
        <v>45</v>
      </c>
      <c r="AD7" s="19"/>
      <c r="AE7" s="187" t="s">
        <v>0</v>
      </c>
      <c r="AF7" s="191"/>
      <c r="AG7" s="187" t="s">
        <v>33</v>
      </c>
      <c r="AH7" s="35"/>
      <c r="AI7" s="187" t="s">
        <v>34</v>
      </c>
    </row>
    <row r="8" spans="1:35" s="37" customFormat="1" ht="40.5" customHeight="1" thickBot="1">
      <c r="A8" s="177"/>
      <c r="B8" s="19"/>
      <c r="C8" s="189"/>
      <c r="D8" s="19"/>
      <c r="E8" s="189"/>
      <c r="F8" s="19"/>
      <c r="G8" s="177"/>
      <c r="H8" s="19"/>
      <c r="I8" s="189"/>
      <c r="J8" s="19"/>
      <c r="K8" s="189"/>
      <c r="L8" s="38"/>
      <c r="M8" s="189"/>
      <c r="N8" s="19"/>
      <c r="O8" s="193"/>
      <c r="P8" s="191"/>
      <c r="Q8" s="177"/>
      <c r="R8" s="191"/>
      <c r="S8" s="177"/>
      <c r="T8" s="19"/>
      <c r="U8" s="36" t="s">
        <v>5</v>
      </c>
      <c r="V8" s="36" t="s">
        <v>0</v>
      </c>
      <c r="X8" s="36" t="s">
        <v>5</v>
      </c>
      <c r="Y8" s="36" t="s">
        <v>79</v>
      </c>
      <c r="AA8" s="193"/>
      <c r="AB8" s="191"/>
      <c r="AC8" s="177"/>
      <c r="AD8" s="19"/>
      <c r="AE8" s="177"/>
      <c r="AF8" s="191"/>
      <c r="AG8" s="177"/>
      <c r="AH8" s="35"/>
      <c r="AI8" s="177"/>
    </row>
    <row r="9" spans="1:35">
      <c r="A9" s="15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77"/>
      <c r="P9" s="78"/>
      <c r="Q9" s="77"/>
      <c r="R9" s="78"/>
      <c r="S9" s="78"/>
      <c r="T9" s="19"/>
      <c r="U9" s="77"/>
      <c r="V9" s="77"/>
      <c r="W9" s="79"/>
      <c r="X9" s="77"/>
      <c r="Y9" s="77"/>
      <c r="AA9" s="77"/>
      <c r="AB9" s="78"/>
      <c r="AC9" s="77"/>
      <c r="AD9" s="78"/>
      <c r="AE9" s="77"/>
      <c r="AF9" s="78"/>
      <c r="AG9" s="78"/>
      <c r="AH9" s="19"/>
      <c r="AI9" s="81"/>
    </row>
    <row r="10" spans="1:35">
      <c r="A10" s="15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77"/>
      <c r="P10" s="78"/>
      <c r="Q10" s="77"/>
      <c r="R10" s="78"/>
      <c r="S10" s="78"/>
      <c r="T10" s="19"/>
      <c r="U10" s="77"/>
      <c r="V10" s="77"/>
      <c r="W10" s="79"/>
      <c r="X10" s="77"/>
      <c r="Y10" s="77"/>
      <c r="AA10" s="77"/>
      <c r="AB10" s="78"/>
      <c r="AC10" s="77"/>
      <c r="AD10" s="78"/>
      <c r="AE10" s="77"/>
      <c r="AF10" s="78"/>
      <c r="AG10" s="78"/>
      <c r="AH10" s="19"/>
      <c r="AI10" s="81"/>
    </row>
    <row r="11" spans="1:35">
      <c r="A11" s="15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77"/>
      <c r="P11" s="78"/>
      <c r="Q11" s="77"/>
      <c r="R11" s="78"/>
      <c r="S11" s="78"/>
      <c r="T11" s="19"/>
      <c r="U11" s="77"/>
      <c r="V11" s="77"/>
      <c r="W11" s="79"/>
      <c r="X11" s="77"/>
      <c r="Y11" s="77"/>
      <c r="AA11" s="77"/>
      <c r="AB11" s="78"/>
      <c r="AC11" s="77"/>
      <c r="AD11" s="78"/>
      <c r="AE11" s="77"/>
      <c r="AF11" s="78"/>
      <c r="AG11" s="78"/>
      <c r="AH11" s="19"/>
      <c r="AI11" s="81"/>
    </row>
    <row r="12" spans="1:35">
      <c r="A12" s="15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77"/>
      <c r="P12" s="78"/>
      <c r="Q12" s="77"/>
      <c r="R12" s="78"/>
      <c r="S12" s="78"/>
      <c r="T12" s="19"/>
      <c r="U12" s="77"/>
      <c r="V12" s="77"/>
      <c r="W12" s="79"/>
      <c r="X12" s="77"/>
      <c r="Y12" s="77"/>
      <c r="AA12" s="77"/>
      <c r="AB12" s="78"/>
      <c r="AC12" s="77"/>
      <c r="AD12" s="78"/>
      <c r="AE12" s="77"/>
      <c r="AF12" s="78"/>
      <c r="AG12" s="78"/>
      <c r="AH12" s="19"/>
      <c r="AI12" s="81"/>
    </row>
    <row r="13" spans="1:35">
      <c r="A13" s="15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77"/>
      <c r="P13" s="78"/>
      <c r="Q13" s="77"/>
      <c r="R13" s="78"/>
      <c r="S13" s="78"/>
      <c r="T13" s="19"/>
      <c r="U13" s="77"/>
      <c r="V13" s="77"/>
      <c r="W13" s="79"/>
      <c r="X13" s="77"/>
      <c r="Y13" s="77"/>
      <c r="AA13" s="77"/>
      <c r="AB13" s="78"/>
      <c r="AC13" s="77"/>
      <c r="AD13" s="78"/>
      <c r="AE13" s="77"/>
      <c r="AF13" s="78"/>
      <c r="AG13" s="78"/>
      <c r="AH13" s="19"/>
      <c r="AI13" s="81"/>
    </row>
    <row r="14" spans="1:35">
      <c r="A14" s="15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77"/>
      <c r="P14" s="78"/>
      <c r="Q14" s="77"/>
      <c r="R14" s="78"/>
      <c r="S14" s="78"/>
      <c r="T14" s="19"/>
      <c r="U14" s="77"/>
      <c r="V14" s="77"/>
      <c r="W14" s="79"/>
      <c r="X14" s="77"/>
      <c r="Y14" s="77"/>
      <c r="AA14" s="77"/>
      <c r="AB14" s="78"/>
      <c r="AC14" s="77"/>
      <c r="AD14" s="78"/>
      <c r="AE14" s="77"/>
      <c r="AF14" s="78"/>
      <c r="AG14" s="78"/>
      <c r="AH14" s="19"/>
      <c r="AI14" s="81"/>
    </row>
    <row r="15" spans="1:35">
      <c r="A15" s="15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77"/>
      <c r="P15" s="78"/>
      <c r="Q15" s="77"/>
      <c r="R15" s="78"/>
      <c r="S15" s="78"/>
      <c r="T15" s="19"/>
      <c r="U15" s="77"/>
      <c r="V15" s="77"/>
      <c r="W15" s="79"/>
      <c r="X15" s="77"/>
      <c r="Y15" s="77"/>
      <c r="AA15" s="77"/>
      <c r="AB15" s="78"/>
      <c r="AC15" s="77"/>
      <c r="AD15" s="78"/>
      <c r="AE15" s="77"/>
      <c r="AF15" s="78"/>
      <c r="AG15" s="78"/>
      <c r="AH15" s="19"/>
      <c r="AI15" s="81"/>
    </row>
    <row r="16" spans="1:35">
      <c r="A16" s="15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77"/>
      <c r="P16" s="78"/>
      <c r="Q16" s="77"/>
      <c r="R16" s="78"/>
      <c r="S16" s="78"/>
      <c r="T16" s="19"/>
      <c r="U16" s="77"/>
      <c r="V16" s="77"/>
      <c r="W16" s="79"/>
      <c r="X16" s="77"/>
      <c r="Y16" s="77"/>
      <c r="AA16" s="77"/>
      <c r="AB16" s="78"/>
      <c r="AC16" s="77"/>
      <c r="AD16" s="78"/>
      <c r="AE16" s="77"/>
      <c r="AF16" s="78"/>
      <c r="AG16" s="78"/>
      <c r="AH16" s="19"/>
      <c r="AI16" s="81"/>
    </row>
    <row r="17" spans="1:35">
      <c r="A17" s="15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77"/>
      <c r="P17" s="78"/>
      <c r="Q17" s="77"/>
      <c r="R17" s="78"/>
      <c r="S17" s="78"/>
      <c r="T17" s="19"/>
      <c r="U17" s="77"/>
      <c r="V17" s="77"/>
      <c r="W17" s="79"/>
      <c r="X17" s="77"/>
      <c r="Y17" s="77"/>
      <c r="AA17" s="77"/>
      <c r="AB17" s="78"/>
      <c r="AC17" s="77"/>
      <c r="AD17" s="78"/>
      <c r="AE17" s="77"/>
      <c r="AF17" s="78"/>
      <c r="AG17" s="78"/>
      <c r="AH17" s="19"/>
      <c r="AI17" s="81"/>
    </row>
    <row r="18" spans="1:35">
      <c r="A18" s="15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77"/>
      <c r="P18" s="78"/>
      <c r="Q18" s="77"/>
      <c r="R18" s="78"/>
      <c r="S18" s="78"/>
      <c r="T18" s="19"/>
      <c r="U18" s="77"/>
      <c r="V18" s="77"/>
      <c r="W18" s="79"/>
      <c r="X18" s="77"/>
      <c r="Y18" s="77"/>
      <c r="AA18" s="77"/>
      <c r="AB18" s="78"/>
      <c r="AC18" s="77"/>
      <c r="AD18" s="78"/>
      <c r="AE18" s="77"/>
      <c r="AF18" s="78"/>
      <c r="AG18" s="78"/>
      <c r="AH18" s="19"/>
      <c r="AI18" s="81"/>
    </row>
    <row r="19" spans="1:35">
      <c r="A19" s="15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77"/>
      <c r="P19" s="78"/>
      <c r="Q19" s="77"/>
      <c r="R19" s="78"/>
      <c r="S19" s="78"/>
      <c r="T19" s="19"/>
      <c r="U19" s="77"/>
      <c r="V19" s="77"/>
      <c r="W19" s="79"/>
      <c r="X19" s="77"/>
      <c r="Y19" s="77"/>
      <c r="AA19" s="77"/>
      <c r="AB19" s="78"/>
      <c r="AC19" s="77"/>
      <c r="AD19" s="78"/>
      <c r="AE19" s="77"/>
      <c r="AF19" s="78"/>
      <c r="AG19" s="78"/>
      <c r="AH19" s="19"/>
      <c r="AI19" s="81"/>
    </row>
    <row r="20" spans="1:35">
      <c r="A20" s="15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77"/>
      <c r="P20" s="78"/>
      <c r="Q20" s="77"/>
      <c r="R20" s="78"/>
      <c r="S20" s="78"/>
      <c r="T20" s="19"/>
      <c r="U20" s="77"/>
      <c r="V20" s="77"/>
      <c r="W20" s="79"/>
      <c r="X20" s="77"/>
      <c r="Y20" s="77"/>
      <c r="AA20" s="77"/>
      <c r="AB20" s="78"/>
      <c r="AC20" s="77"/>
      <c r="AD20" s="78"/>
      <c r="AE20" s="77"/>
      <c r="AF20" s="78"/>
      <c r="AG20" s="78"/>
      <c r="AH20" s="19"/>
      <c r="AI20" s="81"/>
    </row>
    <row r="21" spans="1:35" ht="16.5" thickBot="1">
      <c r="A21" s="76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77"/>
      <c r="P21" s="78"/>
      <c r="Q21" s="77"/>
      <c r="R21" s="78"/>
      <c r="S21" s="78"/>
      <c r="T21" s="19"/>
      <c r="U21" s="77"/>
      <c r="V21" s="77"/>
      <c r="W21" s="79"/>
      <c r="X21" s="77"/>
      <c r="Y21" s="77"/>
      <c r="AA21" s="77"/>
      <c r="AB21" s="78"/>
      <c r="AC21" s="77"/>
      <c r="AD21" s="78"/>
      <c r="AE21" s="77"/>
      <c r="AF21" s="78"/>
      <c r="AG21" s="78"/>
      <c r="AH21" s="19"/>
      <c r="AI21" s="81"/>
    </row>
    <row r="22" spans="1:35" ht="16.5" thickBot="1">
      <c r="A22" s="19" t="s">
        <v>4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84">
        <f>SUM(O9:O21)</f>
        <v>0</v>
      </c>
      <c r="P22" s="19"/>
      <c r="Q22" s="84">
        <f>SUM(Q9:Q21)</f>
        <v>0</v>
      </c>
      <c r="R22" s="19"/>
      <c r="S22" s="83">
        <f>SUM(S9:S21)</f>
        <v>0</v>
      </c>
      <c r="T22" s="19"/>
      <c r="U22" s="84">
        <f>SUM(U9:U21)</f>
        <v>0</v>
      </c>
      <c r="V22" s="84">
        <f>SUM(V9:V21)</f>
        <v>0</v>
      </c>
      <c r="X22" s="84">
        <f>SUM(X19:X21)</f>
        <v>0</v>
      </c>
      <c r="Y22" s="84">
        <f>SUM(Y9:Y21)</f>
        <v>0</v>
      </c>
      <c r="AA22" s="84">
        <f>SUM(AA9:AA21)</f>
        <v>0</v>
      </c>
      <c r="AB22" s="19"/>
      <c r="AC22" s="84">
        <f>SUM(AC9:AC21)</f>
        <v>0</v>
      </c>
      <c r="AD22" s="19"/>
      <c r="AE22" s="84">
        <f>SUM(AE9:AE21)</f>
        <v>0</v>
      </c>
      <c r="AF22" s="19"/>
      <c r="AG22" s="83">
        <f>SUM(AG9:AH21)</f>
        <v>0</v>
      </c>
      <c r="AH22" s="19"/>
      <c r="AI22" s="82">
        <f>SUM(AI9:AI21)</f>
        <v>0</v>
      </c>
    </row>
    <row r="23" spans="1:35" ht="16.5" thickTop="1"/>
    <row r="27" spans="1:35">
      <c r="K27" s="2"/>
    </row>
  </sheetData>
  <mergeCells count="29">
    <mergeCell ref="AG7:AG8"/>
    <mergeCell ref="AI7:AI8"/>
    <mergeCell ref="AA7:AA8"/>
    <mergeCell ref="AB7:AB8"/>
    <mergeCell ref="AE7:AE8"/>
    <mergeCell ref="AF7:AF8"/>
    <mergeCell ref="AC7:AC8"/>
    <mergeCell ref="U7:V7"/>
    <mergeCell ref="X7:Y7"/>
    <mergeCell ref="O6:S6"/>
    <mergeCell ref="A6:M6"/>
    <mergeCell ref="S7:S8"/>
    <mergeCell ref="C7:C8"/>
    <mergeCell ref="E7:E8"/>
    <mergeCell ref="K7:K8"/>
    <mergeCell ref="M7:M8"/>
    <mergeCell ref="I7:I8"/>
    <mergeCell ref="G7:G8"/>
    <mergeCell ref="A7:A8"/>
    <mergeCell ref="O7:O8"/>
    <mergeCell ref="P7:P8"/>
    <mergeCell ref="Q7:Q8"/>
    <mergeCell ref="R7:R8"/>
    <mergeCell ref="A1:AI1"/>
    <mergeCell ref="A2:AI2"/>
    <mergeCell ref="A3:AI3"/>
    <mergeCell ref="A4:AI4"/>
    <mergeCell ref="U6:Y6"/>
    <mergeCell ref="AA6:AI6"/>
  </mergeCells>
  <pageMargins left="0.7" right="0.7" top="0.75" bottom="0.75" header="0.3" footer="0.3"/>
  <pageSetup scale="5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12"/>
  <sheetViews>
    <sheetView rightToLeft="1" view="pageBreakPreview" zoomScale="90" zoomScaleNormal="100" zoomScaleSheetLayoutView="90" workbookViewId="0">
      <selection activeCell="C7" sqref="C7:C8"/>
    </sheetView>
  </sheetViews>
  <sheetFormatPr defaultColWidth="9.140625" defaultRowHeight="15.75"/>
  <cols>
    <col min="1" max="1" width="16.85546875" style="6" customWidth="1"/>
    <col min="2" max="2" width="0.7109375" style="6" customWidth="1"/>
    <col min="3" max="3" width="9" style="6" customWidth="1"/>
    <col min="4" max="4" width="0.7109375" style="6" customWidth="1"/>
    <col min="5" max="5" width="12.140625" style="6" customWidth="1"/>
    <col min="6" max="6" width="1.42578125" style="6" customWidth="1"/>
    <col min="7" max="7" width="13.5703125" style="6" customWidth="1"/>
    <col min="8" max="8" width="0.7109375" style="6" customWidth="1"/>
    <col min="9" max="9" width="10.140625" style="6" customWidth="1"/>
    <col min="10" max="10" width="0.85546875" style="6" customWidth="1"/>
    <col min="11" max="11" width="14" style="6" customWidth="1"/>
    <col min="12" max="12" width="0.5703125" style="6" customWidth="1"/>
    <col min="13" max="13" width="10.85546875" style="6" customWidth="1"/>
    <col min="14" max="16384" width="9.140625" style="6"/>
  </cols>
  <sheetData>
    <row r="1" spans="1:16" ht="21">
      <c r="A1" s="176" t="str">
        <f>' سهام'!Z2</f>
        <v>صندوق سرمایه گذاری اختصاصی بازارگردانی بازده معاملات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</row>
    <row r="2" spans="1:16" ht="21">
      <c r="A2" s="176" t="s">
        <v>80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16" ht="21">
      <c r="A3" s="176" t="str">
        <f>' سهام'!Z3</f>
        <v>برای ماه منتهی به 1405/02/31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</row>
    <row r="4" spans="1:16" ht="25.5" customHeight="1">
      <c r="A4" s="195" t="s">
        <v>52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</row>
    <row r="5" spans="1:16">
      <c r="A5" s="195" t="s">
        <v>51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</row>
    <row r="6" spans="1:16" ht="19.5" customHeight="1" thickBot="1">
      <c r="C6" s="177" t="str">
        <f>' سهام'!Z5</f>
        <v>1405/02/31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</row>
    <row r="7" spans="1:16" ht="31.5" customHeight="1">
      <c r="A7" s="179" t="s">
        <v>16</v>
      </c>
      <c r="C7" s="196" t="s">
        <v>5</v>
      </c>
      <c r="E7" s="175" t="s">
        <v>56</v>
      </c>
      <c r="F7" s="175"/>
      <c r="G7" s="175" t="s">
        <v>55</v>
      </c>
      <c r="H7" s="175"/>
      <c r="I7" s="175" t="s">
        <v>53</v>
      </c>
      <c r="J7" s="175"/>
      <c r="K7" s="175" t="s">
        <v>54</v>
      </c>
      <c r="M7" s="175" t="s">
        <v>15</v>
      </c>
      <c r="N7" s="175"/>
      <c r="O7" s="175"/>
      <c r="P7" s="175"/>
    </row>
    <row r="8" spans="1:16" ht="18" customHeight="1" thickBot="1">
      <c r="A8" s="174"/>
      <c r="C8" s="197"/>
      <c r="E8" s="171"/>
      <c r="F8" s="175"/>
      <c r="G8" s="171"/>
      <c r="H8" s="175"/>
      <c r="I8" s="171"/>
      <c r="J8" s="175"/>
      <c r="K8" s="171"/>
      <c r="M8" s="171"/>
      <c r="N8" s="171"/>
      <c r="O8" s="171"/>
      <c r="P8" s="171"/>
    </row>
    <row r="9" spans="1:16">
      <c r="A9" s="26" t="s">
        <v>18</v>
      </c>
      <c r="E9" s="22" t="s">
        <v>17</v>
      </c>
      <c r="F9" s="22"/>
      <c r="G9" s="27" t="s">
        <v>17</v>
      </c>
      <c r="H9" s="27"/>
      <c r="I9" s="28" t="s">
        <v>17</v>
      </c>
      <c r="J9" s="27"/>
      <c r="K9" s="27" t="s">
        <v>17</v>
      </c>
      <c r="L9" s="27"/>
      <c r="M9" s="194" t="s">
        <v>17</v>
      </c>
      <c r="N9" s="194"/>
      <c r="O9" s="194"/>
      <c r="P9" s="194"/>
    </row>
    <row r="10" spans="1:16" ht="16.5" thickBot="1">
      <c r="A10" s="26" t="s">
        <v>19</v>
      </c>
      <c r="E10" s="27" t="s">
        <v>17</v>
      </c>
      <c r="F10" s="22"/>
      <c r="G10" s="27" t="s">
        <v>17</v>
      </c>
      <c r="H10" s="27"/>
      <c r="I10" s="28" t="s">
        <v>17</v>
      </c>
      <c r="J10" s="27"/>
      <c r="K10" s="27" t="s">
        <v>17</v>
      </c>
      <c r="L10" s="27"/>
      <c r="M10" s="194" t="s">
        <v>17</v>
      </c>
      <c r="N10" s="194"/>
      <c r="O10" s="194"/>
      <c r="P10" s="194"/>
    </row>
    <row r="11" spans="1:16" ht="16.5" thickBot="1">
      <c r="E11" s="22"/>
      <c r="F11" s="22"/>
      <c r="H11" s="27"/>
      <c r="I11" s="28"/>
      <c r="J11" s="27"/>
      <c r="K11" s="29" t="s">
        <v>17</v>
      </c>
      <c r="L11" s="27"/>
      <c r="M11" s="194"/>
      <c r="N11" s="194"/>
      <c r="O11" s="194"/>
      <c r="P11" s="194"/>
    </row>
    <row r="12" spans="1:16" ht="16.5" thickTop="1"/>
  </sheetData>
  <mergeCells count="19">
    <mergeCell ref="M11:P11"/>
    <mergeCell ref="A4:M4"/>
    <mergeCell ref="F7:F8"/>
    <mergeCell ref="H7:H8"/>
    <mergeCell ref="G7:G8"/>
    <mergeCell ref="J7:J8"/>
    <mergeCell ref="A7:A8"/>
    <mergeCell ref="A5:M5"/>
    <mergeCell ref="E7:E8"/>
    <mergeCell ref="K7:K8"/>
    <mergeCell ref="I7:I8"/>
    <mergeCell ref="C7:C8"/>
    <mergeCell ref="C6:P6"/>
    <mergeCell ref="A1:P1"/>
    <mergeCell ref="A2:P2"/>
    <mergeCell ref="A3:P3"/>
    <mergeCell ref="M7:P8"/>
    <mergeCell ref="M10:P10"/>
    <mergeCell ref="M9:P9"/>
  </mergeCells>
  <pageMargins left="0.7" right="0.7" top="0.75" bottom="0.75" header="0.3" footer="0.3"/>
  <pageSetup scale="94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R14"/>
  <sheetViews>
    <sheetView rightToLeft="1" view="pageBreakPreview" zoomScaleNormal="100" zoomScaleSheetLayoutView="100" workbookViewId="0">
      <selection activeCell="F14" sqref="F14"/>
    </sheetView>
  </sheetViews>
  <sheetFormatPr defaultColWidth="9.140625" defaultRowHeight="15.75"/>
  <cols>
    <col min="1" max="1" width="22.85546875" style="6" customWidth="1"/>
    <col min="2" max="2" width="0.7109375" style="6" customWidth="1"/>
    <col min="3" max="3" width="13.140625" style="6" customWidth="1"/>
    <col min="4" max="4" width="0.7109375" style="6" customWidth="1"/>
    <col min="5" max="6" width="16.140625" style="6" bestFit="1" customWidth="1"/>
    <col min="7" max="7" width="0.5703125" style="6" customWidth="1"/>
    <col min="8" max="8" width="13.140625" style="6" bestFit="1" customWidth="1"/>
    <col min="9" max="9" width="0.7109375" style="6" customWidth="1"/>
    <col min="10" max="10" width="6.5703125" style="6" customWidth="1"/>
    <col min="11" max="11" width="4.140625" style="6" customWidth="1"/>
    <col min="12" max="12" width="0.42578125" style="6" customWidth="1"/>
    <col min="13" max="13" width="5.140625" style="6" customWidth="1"/>
    <col min="14" max="14" width="4.140625" style="6" customWidth="1"/>
    <col min="15" max="15" width="0.42578125" style="6" customWidth="1"/>
    <col min="16" max="16" width="10.5703125" style="6" customWidth="1"/>
    <col min="17" max="17" width="0.5703125" style="6" customWidth="1"/>
    <col min="18" max="18" width="11.5703125" style="6" customWidth="1"/>
    <col min="19" max="16384" width="9.140625" style="6"/>
  </cols>
  <sheetData>
    <row r="1" spans="1:18" ht="21">
      <c r="A1" s="176" t="str">
        <f>' سهام'!Z2</f>
        <v>صندوق سرمایه گذاری اختصاصی بازارگردانی بازده معاملات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</row>
    <row r="2" spans="1:18" ht="21">
      <c r="A2" s="176" t="s">
        <v>80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</row>
    <row r="3" spans="1:18" ht="21">
      <c r="A3" s="176" t="str">
        <f>' سهام'!Z3</f>
        <v>برای ماه منتهی به 1405/02/31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</row>
    <row r="4" spans="1:18">
      <c r="A4" s="167" t="s">
        <v>131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</row>
    <row r="5" spans="1:18" ht="16.5" thickBot="1">
      <c r="C5" s="4"/>
      <c r="D5" s="4"/>
      <c r="E5" s="4"/>
      <c r="F5" s="4"/>
      <c r="G5" s="4"/>
      <c r="H5" s="4"/>
      <c r="I5" s="4"/>
      <c r="J5" s="4"/>
    </row>
    <row r="6" spans="1:18" ht="18.75" customHeight="1" thickBot="1">
      <c r="A6" s="19"/>
      <c r="C6" s="118" t="str">
        <f>' سهام'!Z4</f>
        <v>1405/01/31</v>
      </c>
      <c r="D6" s="9"/>
      <c r="E6" s="178" t="s">
        <v>13</v>
      </c>
      <c r="F6" s="178"/>
      <c r="H6" s="177" t="str">
        <f>' سهام'!Z5</f>
        <v>1405/02/31</v>
      </c>
      <c r="I6" s="177"/>
      <c r="J6" s="177"/>
    </row>
    <row r="7" spans="1:18" ht="24" customHeight="1">
      <c r="A7" s="175" t="s">
        <v>14</v>
      </c>
      <c r="B7" s="21"/>
      <c r="C7" s="179" t="s">
        <v>8</v>
      </c>
      <c r="D7" s="21"/>
      <c r="E7" s="198" t="s">
        <v>58</v>
      </c>
      <c r="F7" s="198" t="s">
        <v>159</v>
      </c>
      <c r="H7" s="173" t="s">
        <v>8</v>
      </c>
      <c r="I7" s="175"/>
      <c r="J7" s="170" t="s">
        <v>34</v>
      </c>
    </row>
    <row r="8" spans="1:18" ht="29.25" customHeight="1" thickBot="1">
      <c r="A8" s="171"/>
      <c r="B8" s="21"/>
      <c r="C8" s="174"/>
      <c r="D8" s="21"/>
      <c r="E8" s="197"/>
      <c r="F8" s="197"/>
      <c r="H8" s="174"/>
      <c r="I8" s="175"/>
      <c r="J8" s="171"/>
    </row>
    <row r="9" spans="1:18" ht="16.5" thickBot="1">
      <c r="A9" s="21" t="s">
        <v>143</v>
      </c>
      <c r="B9" s="21"/>
      <c r="C9" s="85">
        <v>1806391497</v>
      </c>
      <c r="D9" s="25"/>
      <c r="E9" s="85">
        <v>29774206709817.996</v>
      </c>
      <c r="F9" s="85">
        <v>29759705549006.004</v>
      </c>
      <c r="H9" s="85">
        <v>16307552309</v>
      </c>
      <c r="I9" s="22"/>
      <c r="J9" s="87">
        <v>1.06</v>
      </c>
    </row>
    <row r="10" spans="1:18" ht="16.5" thickBot="1">
      <c r="A10" s="21" t="s">
        <v>4</v>
      </c>
      <c r="B10" s="21"/>
      <c r="C10" s="86">
        <f>SUM(C9:C9)</f>
        <v>1806391497</v>
      </c>
      <c r="D10" s="25"/>
      <c r="E10" s="86">
        <f>E9</f>
        <v>29774206709817.996</v>
      </c>
      <c r="F10" s="86">
        <f>F9</f>
        <v>29759705549006.004</v>
      </c>
      <c r="H10" s="86">
        <f>SUM(H9:H9)</f>
        <v>16307552309</v>
      </c>
      <c r="I10" s="22"/>
      <c r="J10" s="88">
        <f>SUM(J9:J9)</f>
        <v>1.06</v>
      </c>
    </row>
    <row r="11" spans="1:18" ht="16.5" thickTop="1"/>
    <row r="14" spans="1:18">
      <c r="E14" s="6" t="s">
        <v>90</v>
      </c>
    </row>
  </sheetData>
  <mergeCells count="13">
    <mergeCell ref="A1:R1"/>
    <mergeCell ref="A2:R2"/>
    <mergeCell ref="A3:R3"/>
    <mergeCell ref="J7:J8"/>
    <mergeCell ref="A4:R4"/>
    <mergeCell ref="H6:J6"/>
    <mergeCell ref="H7:H8"/>
    <mergeCell ref="I7:I8"/>
    <mergeCell ref="A7:A8"/>
    <mergeCell ref="C7:C8"/>
    <mergeCell ref="E6:F6"/>
    <mergeCell ref="E7:E8"/>
    <mergeCell ref="F7:F8"/>
  </mergeCells>
  <pageMargins left="0.7" right="0.7" top="0.75" bottom="0.75" header="0.3" footer="0.3"/>
  <pageSetup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W12"/>
  <sheetViews>
    <sheetView rightToLeft="1" view="pageBreakPreview" zoomScaleNormal="100" zoomScaleSheetLayoutView="100" workbookViewId="0">
      <selection activeCell="E17" sqref="E17"/>
    </sheetView>
  </sheetViews>
  <sheetFormatPr defaultRowHeight="15"/>
  <cols>
    <col min="1" max="1" width="60.140625" style="43" customWidth="1"/>
    <col min="2" max="2" width="1" style="43" customWidth="1"/>
    <col min="4" max="4" width="1.140625" customWidth="1"/>
    <col min="5" max="5" width="17.140625" bestFit="1" customWidth="1"/>
    <col min="6" max="6" width="1" customWidth="1"/>
    <col min="7" max="7" width="17" customWidth="1"/>
    <col min="8" max="8" width="0.42578125" customWidth="1"/>
    <col min="9" max="9" width="15.140625" customWidth="1"/>
    <col min="12" max="12" width="22.42578125" hidden="1" customWidth="1"/>
  </cols>
  <sheetData>
    <row r="1" spans="1:23" ht="15.75">
      <c r="A1" s="199" t="str">
        <f>' سهام'!Z2</f>
        <v>صندوق سرمایه گذاری اختصاصی بازارگردانی بازده معاملات</v>
      </c>
      <c r="B1" s="199"/>
      <c r="C1" s="199"/>
      <c r="D1" s="199"/>
      <c r="E1" s="199"/>
      <c r="F1" s="199"/>
      <c r="G1" s="199"/>
      <c r="H1" s="199"/>
      <c r="I1" s="199"/>
    </row>
    <row r="2" spans="1:23" ht="15.75">
      <c r="A2" s="199" t="s">
        <v>86</v>
      </c>
      <c r="B2" s="199"/>
      <c r="C2" s="199"/>
      <c r="D2" s="199"/>
      <c r="E2" s="199"/>
      <c r="F2" s="199"/>
      <c r="G2" s="199"/>
      <c r="H2" s="199"/>
      <c r="I2" s="199"/>
    </row>
    <row r="3" spans="1:23" ht="15.75">
      <c r="A3" s="199" t="str">
        <f>' سهام'!Z3</f>
        <v>برای ماه منتهی به 1405/02/31</v>
      </c>
      <c r="B3" s="199"/>
      <c r="C3" s="199"/>
      <c r="D3" s="199"/>
      <c r="E3" s="199"/>
      <c r="F3" s="199"/>
      <c r="G3" s="199"/>
      <c r="H3" s="199"/>
      <c r="I3" s="199"/>
    </row>
    <row r="4" spans="1:23" ht="15.75">
      <c r="A4" s="167" t="s">
        <v>40</v>
      </c>
      <c r="B4" s="167"/>
      <c r="C4" s="167"/>
      <c r="D4" s="167"/>
      <c r="E4" s="167"/>
      <c r="F4" s="167"/>
      <c r="G4" s="167"/>
      <c r="H4" s="167"/>
      <c r="I4" s="167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3" ht="18.75" thickBot="1">
      <c r="A5" s="48" t="s">
        <v>59</v>
      </c>
      <c r="B5" s="44"/>
      <c r="C5" s="45" t="s">
        <v>60</v>
      </c>
      <c r="D5" s="46"/>
      <c r="E5" s="45" t="s">
        <v>8</v>
      </c>
      <c r="F5" s="46"/>
      <c r="G5" s="45" t="s">
        <v>29</v>
      </c>
      <c r="H5" s="46"/>
      <c r="I5" s="45" t="s">
        <v>91</v>
      </c>
    </row>
    <row r="6" spans="1:23" ht="21">
      <c r="A6" s="49" t="s">
        <v>160</v>
      </c>
      <c r="B6" s="49"/>
      <c r="C6" s="59" t="s">
        <v>82</v>
      </c>
      <c r="D6" s="47"/>
      <c r="E6" s="141">
        <v>7089765961</v>
      </c>
      <c r="F6" s="142"/>
      <c r="G6" s="142">
        <v>0.97</v>
      </c>
      <c r="H6" s="142"/>
      <c r="I6" s="142">
        <v>0.46</v>
      </c>
      <c r="J6" s="42"/>
      <c r="K6" s="42"/>
      <c r="L6" s="138">
        <v>1089887016750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</row>
    <row r="7" spans="1:23" ht="21">
      <c r="A7" s="49" t="s">
        <v>161</v>
      </c>
      <c r="B7" s="49"/>
      <c r="C7" s="59" t="s">
        <v>83</v>
      </c>
      <c r="D7" s="47"/>
      <c r="E7" s="141">
        <v>653756664003</v>
      </c>
      <c r="F7" s="142"/>
      <c r="G7" s="142">
        <v>89.24</v>
      </c>
      <c r="H7" s="142"/>
      <c r="I7" s="142">
        <v>42.31</v>
      </c>
      <c r="J7" s="42"/>
      <c r="K7" s="42"/>
      <c r="L7" s="138">
        <v>1089887016750</v>
      </c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3" ht="21">
      <c r="A8" s="49" t="s">
        <v>76</v>
      </c>
      <c r="B8" s="49"/>
      <c r="C8" s="59" t="s">
        <v>84</v>
      </c>
      <c r="D8" s="47"/>
      <c r="E8" s="141">
        <v>0</v>
      </c>
      <c r="F8" s="142"/>
      <c r="G8" s="142">
        <v>0</v>
      </c>
      <c r="H8" s="142"/>
      <c r="I8" s="142">
        <v>0</v>
      </c>
      <c r="J8" s="42"/>
      <c r="K8" s="42"/>
      <c r="L8" s="138">
        <v>1089887016750</v>
      </c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 ht="21">
      <c r="A9" s="49" t="s">
        <v>77</v>
      </c>
      <c r="B9" s="49"/>
      <c r="C9" s="59" t="s">
        <v>85</v>
      </c>
      <c r="D9" s="47"/>
      <c r="E9" s="141">
        <v>13053496</v>
      </c>
      <c r="F9" s="142"/>
      <c r="G9" s="142">
        <v>0</v>
      </c>
      <c r="H9" s="142"/>
      <c r="I9" s="142">
        <v>0</v>
      </c>
      <c r="J9" s="42"/>
      <c r="K9" s="42"/>
      <c r="L9" s="138">
        <v>1089887016750</v>
      </c>
      <c r="M9" s="42"/>
      <c r="N9" s="42"/>
      <c r="O9" s="42"/>
      <c r="P9" s="42"/>
      <c r="Q9" s="42"/>
      <c r="R9" s="42"/>
      <c r="S9" s="42"/>
    </row>
    <row r="10" spans="1:23" ht="21.75" thickBot="1">
      <c r="A10" s="49" t="s">
        <v>42</v>
      </c>
      <c r="B10" s="49"/>
      <c r="C10" s="59" t="s">
        <v>122</v>
      </c>
      <c r="D10" s="47"/>
      <c r="E10" s="143">
        <v>71718347333</v>
      </c>
      <c r="F10" s="142"/>
      <c r="G10" s="147">
        <v>9.7899999999999991</v>
      </c>
      <c r="H10" s="142"/>
      <c r="I10" s="147">
        <v>4.6399999999999997</v>
      </c>
      <c r="J10" s="42"/>
      <c r="K10" s="42"/>
      <c r="L10" s="138">
        <v>1089887016750</v>
      </c>
    </row>
    <row r="11" spans="1:23" ht="20.25" thickBot="1">
      <c r="A11" s="49" t="s">
        <v>4</v>
      </c>
      <c r="E11" s="144">
        <f>SUM(E6:E10)</f>
        <v>732577830793</v>
      </c>
      <c r="G11" s="146">
        <f>SUM(G6:G10)</f>
        <v>100</v>
      </c>
      <c r="H11" s="145"/>
      <c r="I11" s="146">
        <f>SUM(I6:I10)</f>
        <v>47.410000000000004</v>
      </c>
    </row>
    <row r="12" spans="1:23" ht="15.75" thickTop="1"/>
  </sheetData>
  <mergeCells count="4">
    <mergeCell ref="A4:I4"/>
    <mergeCell ref="A3:I3"/>
    <mergeCell ref="A2:I2"/>
    <mergeCell ref="A1:I1"/>
  </mergeCells>
  <pageMargins left="0.7" right="0.7" top="0.75" bottom="0.75" header="0.3" footer="0.3"/>
  <pageSetup scale="93" orientation="landscape" horizontalDpi="4294967295" verticalDpi="4294967295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S13"/>
  <sheetViews>
    <sheetView rightToLeft="1" view="pageBreakPreview" zoomScale="110" zoomScaleNormal="100" zoomScaleSheetLayoutView="110" workbookViewId="0">
      <selection activeCell="L20" sqref="L20"/>
    </sheetView>
  </sheetViews>
  <sheetFormatPr defaultColWidth="9.140625" defaultRowHeight="15.75"/>
  <cols>
    <col min="1" max="1" width="13.140625" style="6" customWidth="1"/>
    <col min="2" max="2" width="0.5703125" style="6" customWidth="1"/>
    <col min="3" max="3" width="9.140625" style="6" customWidth="1"/>
    <col min="4" max="4" width="0.42578125" style="6" customWidth="1"/>
    <col min="5" max="5" width="14.5703125" style="6" bestFit="1" customWidth="1"/>
    <col min="6" max="6" width="0.85546875" style="6" customWidth="1"/>
    <col min="7" max="7" width="11.85546875" style="6" bestFit="1" customWidth="1"/>
    <col min="8" max="8" width="1" style="6" customWidth="1"/>
    <col min="9" max="9" width="14.5703125" style="6" bestFit="1" customWidth="1"/>
    <col min="10" max="10" width="12.5703125" style="6" customWidth="1"/>
    <col min="11" max="11" width="0.7109375" style="6" customWidth="1"/>
    <col min="12" max="12" width="9.140625" style="6"/>
    <col min="13" max="13" width="0.5703125" style="6" customWidth="1"/>
    <col min="14" max="14" width="14.5703125" style="6" bestFit="1" customWidth="1"/>
    <col min="15" max="15" width="0.85546875" style="6" customWidth="1"/>
    <col min="16" max="16" width="12.7109375" style="6" bestFit="1" customWidth="1"/>
    <col min="17" max="17" width="0.85546875" style="6" customWidth="1"/>
    <col min="18" max="18" width="14.5703125" style="6" bestFit="1" customWidth="1"/>
    <col min="19" max="19" width="10.5703125" style="6" customWidth="1"/>
    <col min="20" max="16384" width="9.140625" style="6"/>
  </cols>
  <sheetData>
    <row r="1" spans="1:19" ht="21">
      <c r="A1" s="176" t="str">
        <f>' سهام'!Z2</f>
        <v>صندوق سرمایه گذاری اختصاصی بازارگردانی بازده معاملات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</row>
    <row r="2" spans="1:19" ht="21">
      <c r="A2" s="176" t="s">
        <v>86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19" ht="21">
      <c r="A3" s="176" t="str">
        <f>' سهام'!Z3</f>
        <v>برای ماه منتهی به 1405/02/31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</row>
    <row r="5" spans="1:19">
      <c r="A5" s="167" t="s">
        <v>41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</row>
    <row r="7" spans="1:19" ht="19.5" customHeight="1" thickBot="1">
      <c r="A7" s="4"/>
      <c r="B7" s="5"/>
      <c r="C7" s="168" t="str">
        <f>' سهام'!Z7</f>
        <v>طی اردیبهشت ماه</v>
      </c>
      <c r="D7" s="168"/>
      <c r="E7" s="168"/>
      <c r="F7" s="168"/>
      <c r="G7" s="168"/>
      <c r="H7" s="168"/>
      <c r="I7" s="168"/>
      <c r="J7" s="168"/>
      <c r="K7" s="5"/>
      <c r="L7" s="168" t="str">
        <f>' سهام'!Z8</f>
        <v>از ابتدای سال مالی تا پایان اردیبهشت ماه</v>
      </c>
      <c r="M7" s="168"/>
      <c r="N7" s="168"/>
      <c r="O7" s="168"/>
      <c r="P7" s="168"/>
      <c r="Q7" s="168"/>
      <c r="R7" s="168"/>
      <c r="S7" s="168"/>
    </row>
    <row r="8" spans="1:19" ht="19.5" customHeight="1">
      <c r="A8" s="203" t="s">
        <v>37</v>
      </c>
      <c r="B8" s="202"/>
      <c r="C8" s="200" t="s">
        <v>20</v>
      </c>
      <c r="D8" s="201"/>
      <c r="E8" s="200" t="s">
        <v>21</v>
      </c>
      <c r="F8" s="201"/>
      <c r="G8" s="200" t="s">
        <v>22</v>
      </c>
      <c r="H8" s="201"/>
      <c r="I8" s="200" t="s">
        <v>4</v>
      </c>
      <c r="J8" s="200"/>
      <c r="K8" s="202"/>
      <c r="L8" s="200" t="s">
        <v>20</v>
      </c>
      <c r="M8" s="201"/>
      <c r="N8" s="200" t="s">
        <v>21</v>
      </c>
      <c r="O8" s="201"/>
      <c r="P8" s="200" t="s">
        <v>22</v>
      </c>
      <c r="Q8" s="201"/>
      <c r="R8" s="200" t="s">
        <v>4</v>
      </c>
      <c r="S8" s="200"/>
    </row>
    <row r="9" spans="1:19" ht="18.75" customHeight="1" thickBot="1">
      <c r="A9" s="203"/>
      <c r="B9" s="202"/>
      <c r="C9" s="169"/>
      <c r="D9" s="202"/>
      <c r="E9" s="169"/>
      <c r="F9" s="202"/>
      <c r="G9" s="169"/>
      <c r="H9" s="202"/>
      <c r="I9" s="168"/>
      <c r="J9" s="168"/>
      <c r="K9" s="202"/>
      <c r="L9" s="169"/>
      <c r="M9" s="202"/>
      <c r="N9" s="169"/>
      <c r="O9" s="202"/>
      <c r="P9" s="169"/>
      <c r="Q9" s="202"/>
      <c r="R9" s="168"/>
      <c r="S9" s="168"/>
    </row>
    <row r="10" spans="1:19" ht="28.5" customHeight="1" thickBot="1">
      <c r="A10" s="204"/>
      <c r="B10" s="202"/>
      <c r="C10" s="61" t="s">
        <v>89</v>
      </c>
      <c r="D10" s="202"/>
      <c r="E10" s="61" t="s">
        <v>89</v>
      </c>
      <c r="F10" s="202"/>
      <c r="G10" s="61" t="s">
        <v>89</v>
      </c>
      <c r="H10" s="202"/>
      <c r="I10" s="7" t="s">
        <v>8</v>
      </c>
      <c r="J10" s="7" t="s">
        <v>23</v>
      </c>
      <c r="K10" s="202"/>
      <c r="L10" s="61" t="s">
        <v>89</v>
      </c>
      <c r="M10" s="202"/>
      <c r="N10" s="61" t="s">
        <v>89</v>
      </c>
      <c r="O10" s="202"/>
      <c r="P10" s="61" t="s">
        <v>89</v>
      </c>
      <c r="Q10" s="202"/>
      <c r="R10" s="7" t="s">
        <v>8</v>
      </c>
      <c r="S10" s="7" t="s">
        <v>23</v>
      </c>
    </row>
    <row r="11" spans="1:19" ht="24" customHeight="1" thickBot="1">
      <c r="A11" s="8" t="s">
        <v>146</v>
      </c>
      <c r="B11" s="9"/>
      <c r="C11" s="110"/>
      <c r="D11" s="121"/>
      <c r="E11" s="122"/>
      <c r="F11" s="121"/>
      <c r="G11" s="110"/>
      <c r="H11" s="89"/>
      <c r="I11" s="122"/>
      <c r="J11" s="126"/>
      <c r="K11" s="89"/>
      <c r="L11" s="110"/>
      <c r="M11" s="89"/>
      <c r="N11" s="122">
        <v>6072354045</v>
      </c>
      <c r="O11" s="89"/>
      <c r="P11" s="110">
        <v>1017411916</v>
      </c>
      <c r="Q11" s="89"/>
      <c r="R11" s="122">
        <v>7089765961</v>
      </c>
      <c r="S11" s="124">
        <f>R11/درآمدها!E11</f>
        <v>9.6778330751907671E-3</v>
      </c>
    </row>
    <row r="12" spans="1:19" ht="16.5" thickBot="1">
      <c r="A12" s="8" t="s">
        <v>4</v>
      </c>
      <c r="B12" s="9"/>
      <c r="C12" s="92">
        <f>SUM(C11)</f>
        <v>0</v>
      </c>
      <c r="D12" s="121"/>
      <c r="E12" s="123">
        <f>SUM(E11)</f>
        <v>0</v>
      </c>
      <c r="F12" s="92">
        <f t="shared" ref="F12:S12" si="0">SUM(F11)</f>
        <v>0</v>
      </c>
      <c r="G12" s="92">
        <f t="shared" si="0"/>
        <v>0</v>
      </c>
      <c r="H12" s="92">
        <f t="shared" si="0"/>
        <v>0</v>
      </c>
      <c r="I12" s="123">
        <f t="shared" si="0"/>
        <v>0</v>
      </c>
      <c r="J12" s="127">
        <f t="shared" si="0"/>
        <v>0</v>
      </c>
      <c r="K12" s="92">
        <f t="shared" si="0"/>
        <v>0</v>
      </c>
      <c r="L12" s="92">
        <f t="shared" si="0"/>
        <v>0</v>
      </c>
      <c r="M12" s="92">
        <f t="shared" si="0"/>
        <v>0</v>
      </c>
      <c r="N12" s="123">
        <f t="shared" si="0"/>
        <v>6072354045</v>
      </c>
      <c r="O12" s="92">
        <f t="shared" si="0"/>
        <v>0</v>
      </c>
      <c r="P12" s="92">
        <f t="shared" si="0"/>
        <v>1017411916</v>
      </c>
      <c r="Q12" s="92">
        <f t="shared" si="0"/>
        <v>0</v>
      </c>
      <c r="R12" s="123">
        <f t="shared" si="0"/>
        <v>7089765961</v>
      </c>
      <c r="S12" s="125">
        <f t="shared" si="0"/>
        <v>9.6778330751907671E-3</v>
      </c>
    </row>
    <row r="13" spans="1:19" ht="16.5" thickTop="1"/>
  </sheetData>
  <mergeCells count="23">
    <mergeCell ref="L7:S7"/>
    <mergeCell ref="C7:J7"/>
    <mergeCell ref="K8:K10"/>
    <mergeCell ref="A8:A10"/>
    <mergeCell ref="B8:B10"/>
    <mergeCell ref="D8:D10"/>
    <mergeCell ref="F8:F10"/>
    <mergeCell ref="A1:S1"/>
    <mergeCell ref="A2:S2"/>
    <mergeCell ref="A3:S3"/>
    <mergeCell ref="C8:C9"/>
    <mergeCell ref="E8:E9"/>
    <mergeCell ref="G8:G9"/>
    <mergeCell ref="L8:L9"/>
    <mergeCell ref="N8:N9"/>
    <mergeCell ref="P8:P9"/>
    <mergeCell ref="I8:J9"/>
    <mergeCell ref="R8:S9"/>
    <mergeCell ref="A5:S5"/>
    <mergeCell ref="M8:M10"/>
    <mergeCell ref="O8:O10"/>
    <mergeCell ref="Q8:Q10"/>
    <mergeCell ref="H8:H10"/>
  </mergeCells>
  <pageMargins left="0.7" right="0.7" top="0.75" bottom="0.75" header="0.3" footer="0.3"/>
  <pageSetup scale="7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14</vt:i4>
      </vt:variant>
    </vt:vector>
  </HeadingPairs>
  <TitlesOfParts>
    <vt:vector size="34" baseType="lpstr">
      <vt:lpstr>Sheet1</vt:lpstr>
      <vt:lpstr> سهام</vt:lpstr>
      <vt:lpstr>اوراق مشتقه</vt:lpstr>
      <vt:lpstr>واحدهای صندوق</vt:lpstr>
      <vt:lpstr>اوراق</vt:lpstr>
      <vt:lpstr>تعدیل قیمت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مبالغ تخصیصی اوراق 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 سپرده بانکی</vt:lpstr>
      <vt:lpstr>درآمد ناشی ازفروش</vt:lpstr>
      <vt:lpstr>درآمد ناشی از تغییر قیمت اوراق </vt:lpstr>
      <vt:lpstr>' سهام'!Print_Area</vt:lpstr>
      <vt:lpstr>Sheet1!Print_Area</vt:lpstr>
      <vt:lpstr>اوراق!Print_Area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ناشی از تغییر قیمت اوراق '!Print_Area</vt:lpstr>
      <vt:lpstr>درآمدها!Print_Area</vt:lpstr>
      <vt:lpstr>'سایر درآمدها'!Print_Area</vt:lpstr>
      <vt:lpstr>سپرده!Print_Area</vt:lpstr>
      <vt:lpstr>'مبالغ تخصیصی اوراق '!Print_Area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hesabres</cp:lastModifiedBy>
  <cp:lastPrinted>2024-02-06T09:33:07Z</cp:lastPrinted>
  <dcterms:created xsi:type="dcterms:W3CDTF">2017-11-22T14:26:20Z</dcterms:created>
  <dcterms:modified xsi:type="dcterms:W3CDTF">2026-05-30T12:46:33Z</dcterms:modified>
</cp:coreProperties>
</file>