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صندوقها\صندوق بازارگردانی بازده معاملات\پرتفوی ماهانه\1404\بهمن\"/>
    </mc:Choice>
  </mc:AlternateContent>
  <xr:revisionPtr revIDLastSave="0" documentId="13_ncr:1_{E5606247-0DF0-4317-A823-B2BACB35DFDA}" xr6:coauthVersionLast="47" xr6:coauthVersionMax="47" xr10:uidLastSave="{00000000-0000-0000-0000-000000000000}"/>
  <bookViews>
    <workbookView xWindow="-120" yWindow="-120" windowWidth="20730" windowHeight="11160" tabRatio="897" xr2:uid="{00000000-000D-0000-FFFF-FFFF00000000}"/>
  </bookViews>
  <sheets>
    <sheet name="Sheet1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r:id="rId12"/>
    <sheet name="درآمد سپرده بانکی" sheetId="7" r:id="rId13"/>
    <sheet name="سایر درآمدها" sheetId="8" r:id="rId14"/>
    <sheet name="درآمد سود سهام" sheetId="12" r:id="rId15"/>
    <sheet name="درآمد سود صندوق" sheetId="20" r:id="rId16"/>
    <sheet name="سود اوراق بهادار" sheetId="13" r:id="rId17"/>
    <sheet name="سود  سپرده بانکی" sheetId="22" r:id="rId18"/>
    <sheet name="درآمد ناشی ازفروش" sheetId="15" r:id="rId19"/>
    <sheet name="درآمد ناشی از تغییر قیمت اوراق " sheetId="14" r:id="rId20"/>
  </sheets>
  <definedNames>
    <definedName name="_xlnm.Print_Area" localSheetId="1">' سهام'!$A$1:$W$12</definedName>
    <definedName name="_xlnm.Print_Area" localSheetId="0">Sheet1!$A$1:$G$33</definedName>
    <definedName name="_xlnm.Print_Area" localSheetId="4">اوراق!$A$1:$AI$23</definedName>
    <definedName name="_xlnm.Print_Area" localSheetId="5">'تعدیل قیمت'!$A$1:$P$11</definedName>
    <definedName name="_xlnm.Print_Area" localSheetId="12">'درآمد سپرده بانکی'!$A$1:$K$11</definedName>
    <definedName name="_xlnm.Print_Area" localSheetId="10">'درآمد سرمایه گذاری در اوراق بها'!$A$1:$Q$11</definedName>
    <definedName name="_xlnm.Print_Area" localSheetId="8">'درآمد سرمایه گذاری در سهام '!$A$1:$S$13</definedName>
    <definedName name="_xlnm.Print_Area" localSheetId="9">'درآمد سرمایه گذاری در صندوق'!$A$1:$T$26</definedName>
    <definedName name="_xlnm.Print_Area" localSheetId="19">'درآمد ناشی از تغییر قیمت اوراق '!$A$1:$Q$33</definedName>
    <definedName name="_xlnm.Print_Area" localSheetId="7">درآمدها!$A$1:$I$12</definedName>
    <definedName name="_xlnm.Print_Area" localSheetId="13">'سایر درآمدها'!$A$1:$F$11</definedName>
    <definedName name="_xlnm.Print_Area" localSheetId="6">سپرده!$A$1:$S$16</definedName>
    <definedName name="_xlnm.Print_Area" localSheetId="11">'مبالغ تخصیصی اوراق '!$A$1:$I$18</definedName>
    <definedName name="_xlnm.Print_Area" localSheetId="3">'واحدهای صندوق'!$A$1:$W$24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8" l="1"/>
  <c r="F10" i="2"/>
  <c r="E10" i="2"/>
  <c r="W13" i="1"/>
  <c r="G10" i="7"/>
  <c r="C10" i="7"/>
  <c r="S11" i="5"/>
  <c r="I7" i="11"/>
  <c r="I8" i="11"/>
  <c r="I9" i="11"/>
  <c r="I10" i="11"/>
  <c r="I6" i="11"/>
  <c r="G10" i="11"/>
  <c r="H10" i="2"/>
  <c r="W10" i="1"/>
  <c r="I11" i="21"/>
  <c r="E23" i="1"/>
  <c r="I25" i="18"/>
  <c r="P25" i="18"/>
  <c r="P22" i="15"/>
  <c r="Q22" i="14"/>
  <c r="O22" i="14"/>
  <c r="M22" i="14"/>
  <c r="K22" i="14"/>
  <c r="I22" i="14"/>
  <c r="G22" i="14"/>
  <c r="E22" i="14"/>
  <c r="C22" i="14"/>
  <c r="N22" i="15"/>
  <c r="L22" i="15"/>
  <c r="J22" i="15"/>
  <c r="H22" i="15"/>
  <c r="F22" i="15"/>
  <c r="D22" i="15"/>
  <c r="B22" i="15"/>
  <c r="H8" i="22"/>
  <c r="J12" i="5"/>
  <c r="L7" i="5"/>
  <c r="C7" i="5"/>
  <c r="J9" i="2"/>
  <c r="W11" i="1"/>
  <c r="W12" i="1"/>
  <c r="W14" i="1"/>
  <c r="W15" i="1"/>
  <c r="W16" i="1"/>
  <c r="W17" i="1"/>
  <c r="W20" i="1"/>
  <c r="W21" i="1"/>
  <c r="W22" i="1"/>
  <c r="W9" i="1"/>
  <c r="W10" i="21"/>
  <c r="O7" i="21"/>
  <c r="C7" i="21"/>
  <c r="A3" i="21"/>
  <c r="E10" i="8"/>
  <c r="C10" i="8"/>
  <c r="E10" i="7"/>
  <c r="I10" i="7"/>
  <c r="D25" i="18"/>
  <c r="F25" i="18"/>
  <c r="G25" i="18"/>
  <c r="H25" i="18"/>
  <c r="J25" i="18"/>
  <c r="K25" i="18"/>
  <c r="L25" i="18"/>
  <c r="M25" i="18"/>
  <c r="N25" i="18"/>
  <c r="O25" i="18"/>
  <c r="Q25" i="18"/>
  <c r="R25" i="18"/>
  <c r="C25" i="18"/>
  <c r="F12" i="5"/>
  <c r="G12" i="5"/>
  <c r="H12" i="5"/>
  <c r="I12" i="5"/>
  <c r="K12" i="5"/>
  <c r="L12" i="5"/>
  <c r="M12" i="5"/>
  <c r="N12" i="5"/>
  <c r="O12" i="5"/>
  <c r="P12" i="5"/>
  <c r="Q12" i="5"/>
  <c r="R12" i="5"/>
  <c r="E12" i="5"/>
  <c r="C12" i="5"/>
  <c r="L8" i="22"/>
  <c r="C8" i="22"/>
  <c r="D8" i="22"/>
  <c r="E8" i="22"/>
  <c r="F8" i="22"/>
  <c r="G8" i="22"/>
  <c r="I8" i="22"/>
  <c r="J8" i="22"/>
  <c r="K8" i="22"/>
  <c r="B8" i="22"/>
  <c r="E11" i="11"/>
  <c r="D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C23" i="1"/>
  <c r="G6" i="11" l="1"/>
  <c r="G11" i="11" s="1"/>
  <c r="G7" i="11"/>
  <c r="G9" i="11"/>
  <c r="I11" i="11"/>
  <c r="W23" i="1"/>
  <c r="S12" i="5"/>
  <c r="W11" i="21"/>
  <c r="U11" i="21"/>
  <c r="S11" i="21"/>
  <c r="Q11" i="21"/>
  <c r="O11" i="21"/>
  <c r="M11" i="21"/>
  <c r="L11" i="21"/>
  <c r="J11" i="21"/>
  <c r="G11" i="21"/>
  <c r="E11" i="21"/>
  <c r="C11" i="21"/>
  <c r="A1" i="21"/>
  <c r="C5" i="8"/>
  <c r="E5" i="8"/>
  <c r="S25" i="18" l="1"/>
  <c r="K5" i="14"/>
  <c r="C5" i="14"/>
  <c r="A3" i="14"/>
  <c r="A1" i="14"/>
  <c r="J5" i="15"/>
  <c r="B5" i="15"/>
  <c r="A3" i="15"/>
  <c r="A1" i="15"/>
  <c r="H5" i="22"/>
  <c r="B5" i="22"/>
  <c r="A3" i="22"/>
  <c r="A1" i="22"/>
  <c r="N5" i="13"/>
  <c r="H5" i="13"/>
  <c r="A3" i="13"/>
  <c r="A1" i="13"/>
  <c r="K5" i="20"/>
  <c r="I5" i="20"/>
  <c r="A3" i="20"/>
  <c r="A1" i="20"/>
  <c r="O5" i="12"/>
  <c r="I5" i="12"/>
  <c r="A3" i="12"/>
  <c r="A1" i="12"/>
  <c r="A3" i="8"/>
  <c r="A1" i="8"/>
  <c r="G6" i="7"/>
  <c r="C6" i="7"/>
  <c r="A3" i="7"/>
  <c r="A1" i="7"/>
  <c r="A3" i="16"/>
  <c r="A1" i="16"/>
  <c r="K6" i="6"/>
  <c r="C6" i="6"/>
  <c r="A3" i="6"/>
  <c r="A1" i="6"/>
  <c r="L7" i="18"/>
  <c r="C7" i="18"/>
  <c r="A3" i="18"/>
  <c r="A1" i="18"/>
  <c r="A3" i="5"/>
  <c r="A1" i="5"/>
  <c r="A3" i="11"/>
  <c r="A1" i="11"/>
  <c r="C10" i="2"/>
  <c r="H6" i="2"/>
  <c r="C6" i="2"/>
  <c r="A3" i="2"/>
  <c r="A1" i="2"/>
  <c r="C6" i="4"/>
  <c r="A3" i="4"/>
  <c r="A1" i="4"/>
  <c r="O22" i="3"/>
  <c r="Q22" i="3"/>
  <c r="S22" i="3"/>
  <c r="U22" i="3"/>
  <c r="V22" i="3"/>
  <c r="Y22" i="3"/>
  <c r="X22" i="3"/>
  <c r="AA22" i="3"/>
  <c r="AC22" i="3"/>
  <c r="AE22" i="3"/>
  <c r="AG22" i="3"/>
  <c r="AA6" i="3"/>
  <c r="O6" i="3"/>
  <c r="A3" i="3"/>
  <c r="A1" i="3"/>
  <c r="O6" i="1"/>
  <c r="C6" i="1"/>
  <c r="A3" i="1"/>
  <c r="A1" i="1"/>
  <c r="K6" i="9"/>
  <c r="O14" i="9" s="1"/>
  <c r="K22" i="9" s="1"/>
  <c r="C6" i="9"/>
  <c r="C14" i="9" s="1"/>
  <c r="C22" i="9" s="1"/>
  <c r="A3" i="9"/>
  <c r="A1" i="9"/>
  <c r="J10" i="2" l="1"/>
  <c r="AI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<sst xmlns="http://schemas.openxmlformats.org/spreadsheetml/2006/main" count="506" uniqueCount="171">
  <si>
    <t>بهای تمام شده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</si>
  <si>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</si>
  <si>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</si>
  <si>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</si>
  <si>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</si>
  <si>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</si>
  <si>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</si>
  <si>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</si>
  <si>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</si>
  <si>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</si>
  <si>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</si>
  <si>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</si>
  <si>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</si>
  <si>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</si>
  <si>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</si>
  <si>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</si>
  <si>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</si>
  <si>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…..</t>
  </si>
  <si>
    <t>سهام شرکت ....</t>
  </si>
  <si>
    <t>اوراق مشارکت ....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</si>
  <si>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</si>
  <si>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</si>
  <si>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</si>
  <si>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</si>
  <si>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</si>
  <si>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</si>
  <si>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</si>
  <si>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</si>
  <si>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</si>
  <si>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</si>
  <si>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</si>
  <si>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</si>
  <si>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</si>
  <si>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</si>
  <si>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</si>
  <si>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</si>
  <si>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</si>
  <si>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</si>
  <si>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</si>
  <si>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</si>
  <si>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</si>
  <si>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</si>
  <si>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</si>
  <si>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</si>
  <si>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</si>
  <si>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</si>
  <si>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</si>
  <si>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</si>
  <si>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</si>
  <si>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</si>
  <si>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</si>
  <si>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</si>
  <si>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</si>
  <si>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</si>
  <si>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</si>
  <si>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</si>
  <si>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</si>
  <si>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</si>
  <si>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</si>
  <si>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</si>
  <si>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</si>
  <si>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</si>
  <si>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</si>
  <si>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</si>
  <si>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</si>
  <si>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</si>
  <si>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</si>
  <si>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</si>
  <si>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</si>
  <si>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</si>
  <si>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</si>
  <si>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</si>
  <si>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</si>
  <si>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</si>
  <si>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</si>
  <si>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</si>
  <si>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</si>
  <si>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</si>
  <si>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</si>
  <si>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</si>
  <si>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</si>
  <si>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</si>
  <si>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</si>
  <si>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</si>
  <si>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</si>
  <si>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</si>
  <si>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</si>
  <si>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</si>
  <si>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</si>
  <si>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</si>
  <si>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</si>
  <si>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</si>
  <si>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</si>
  <si>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</si>
  <si>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</si>
  <si>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</si>
  <si>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</si>
  <si>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</si>
  <si>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</si>
  <si>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</si>
  <si>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Arial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</si>
  <si>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</si>
  <si>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</si>
  <si>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</si>
  <si>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</si>
  <si>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</si>
  <si>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Arial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</si>
  <si>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</si>
  <si>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</si>
  <si>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</si>
  <si>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</si>
  <si>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</si>
  <si>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</si>
  <si>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</si>
  <si>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</si>
  <si>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اطلاعات آماری مرتبط با موقعیت های اخذ شده در اوراق اختیار معامله توسط صندوق سرمایه گذاری:</t>
  </si>
  <si>
    <t>نوع موقعیت</t>
  </si>
  <si>
    <t>نوع اختیار</t>
  </si>
  <si>
    <t>استراتژی ماخوذه</t>
  </si>
  <si>
    <t>اطلاعات آماری مرتبط با قراردادهای آتی توسط صندوق سرمایه گذاری:</t>
  </si>
  <si>
    <t>صندوق</t>
  </si>
  <si>
    <t>تعداد واحد</t>
  </si>
  <si>
    <t>5-2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</si>
  <si>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</si>
  <si>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</si>
  <si>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</si>
  <si>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</si>
  <si>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</si>
  <si>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</si>
  <si>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</si>
  <si>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</si>
  <si>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</si>
  <si>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</si>
  <si>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</si>
  <si>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</si>
  <si>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خرید/صدور طی دوره</t>
  </si>
  <si>
    <t>فروش /ابطال طی دوره</t>
  </si>
  <si>
    <t>تعداد واحد صندوق در زمان تقسیم سود</t>
  </si>
  <si>
    <t>خالص درآمد سود صندوق</t>
  </si>
  <si>
    <t>قیمت ابطال/ بازار هر واحد</t>
  </si>
  <si>
    <t>صندوق ......</t>
  </si>
  <si>
    <t>سود اوراق بهادار با درآمد ثابت</t>
  </si>
  <si>
    <t>سود سپرده بانکی</t>
  </si>
  <si>
    <t>‫سپرده بانکی نزد بانک خاورميانه</t>
  </si>
  <si>
    <t>‫سپرده بانکی کوتاه مدت - خاورميانه</t>
  </si>
  <si>
    <t>کوتاه مدت -خاورمیانه</t>
  </si>
  <si>
    <t>صندوق سرمایه گذاری اختصاصی بازارگردانی بازده معاملات</t>
  </si>
  <si>
    <t>فولاد کاویان (فوکا)</t>
  </si>
  <si>
    <t>ارمغان فیروزه آسیا (فیروزا)</t>
  </si>
  <si>
    <t>گنجینه داریوش (توازن معیار) (گنجینه)</t>
  </si>
  <si>
    <t>افرا نماد پایدار (افران)</t>
  </si>
  <si>
    <t>بازده پایا (بازده)</t>
  </si>
  <si>
    <t>درآمد ثابت کیمیا (اونیکس)</t>
  </si>
  <si>
    <t>آسمان دامون (دامون)</t>
  </si>
  <si>
    <t>با درآمد ثابت بازده مانا (بمان)</t>
  </si>
  <si>
    <t>بخشی بازده صنایع (بازبیمه)</t>
  </si>
  <si>
    <t>ارکیده (ارکیده)</t>
  </si>
  <si>
    <t>بازده سهام (سهامدار)</t>
  </si>
  <si>
    <t>مشترک دیار (دیار)</t>
  </si>
  <si>
    <t>بخشی بازده صنایع 2 (طعام)</t>
  </si>
  <si>
    <t>کاهش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</si>
  <si>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</si>
  <si>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</si>
  <si>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درامد حاصل از بازارگردانی</t>
  </si>
  <si>
    <t>1404/10/30</t>
  </si>
  <si>
    <t>برای ماه منتهی به 1404/11/30</t>
  </si>
  <si>
    <t>1404/11/30</t>
  </si>
  <si>
    <t>طی بهمن ماه</t>
  </si>
  <si>
    <t>از ابتدای سال مالی تا پایان بهمن ماه</t>
  </si>
  <si>
    <t>پایا ثروت پویا (پایا)</t>
  </si>
  <si>
    <t>صندوق سرمایه گذاری بازده نقره نوا (سیلور)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</si>
</sst>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-_ ;_ * #,##0.00\-_ ;_ * &quot;-&quot;??_-_ ;_ @_ "/>
    <numFmt numFmtId="164" formatCode="_(* #,##0.00_);_(* \(#,##0.00\);_(* &quot;-&quot;??_);_(@_)"/>
    <numFmt numFmtId="165" formatCode="_ * #,##0_-_ ;_ * #,##0\-_ ;_ * &quot;-&quot;??_-_ ;_ @_ "/>
    <numFmt numFmtId="166" formatCode="_ * #,##0.00_-_ر_ي_ا_ل_ ;_ * #,##0.00\-_ر_ي_ا_ل_ ;_ * &quot;-&quot;??_-_ر_ي_ا_ل_ ;_ @_ "/>
    <numFmt numFmtId="167" formatCode="#,##0;\(#,##0\);"/>
    <numFmt numFmtId="168" formatCode="_(* #,##0_);_(* \(#,##0\);_(* &quot;-&quot;??_);_(@_)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Arial"/>
      <family val="2"/>
      <scheme val="minor"/>
    </font>
    <font>
      <b/>
      <sz val="8"/>
      <color theme="1"/>
      <name val="B Nazanin"/>
      <charset val="178"/>
    </font>
    <font>
      <sz val="11"/>
      <color theme="1"/>
      <name val="Arial"/>
      <family val="2"/>
      <charset val="178"/>
      <scheme val="minor"/>
    </font>
    <font>
      <sz val="10"/>
      <color theme="1"/>
      <name val="B Nazanin"/>
      <family val="2"/>
      <charset val="178"/>
    </font>
    <font>
      <sz val="11"/>
      <color rgb="FF000000"/>
      <name val="B Nazanin"/>
      <charset val="178"/>
    </font>
    <font>
      <sz val="14"/>
      <color theme="1"/>
      <name val="Arial"/>
      <family val="2"/>
      <charset val="178"/>
      <scheme val="minor"/>
    </font>
    <font>
      <b/>
      <sz val="11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/>
      <bottom style="double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vertical="center" wrapText="1" readingOrder="2"/>
    </xf>
    <xf numFmtId="0" fontId="3" fillId="0" borderId="0" xfId="0" applyFont="1"/>
    <xf numFmtId="0" fontId="4" fillId="0" borderId="4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6" fillId="0" borderId="0" xfId="0" applyFont="1"/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3" fillId="0" borderId="0" xfId="0" applyFont="1" applyAlignment="1">
      <alignment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2"/>
    </xf>
    <xf numFmtId="0" fontId="10" fillId="0" borderId="0" xfId="0" applyFont="1"/>
    <xf numFmtId="0" fontId="2" fillId="0" borderId="4" xfId="0" applyFont="1" applyBorder="1"/>
    <xf numFmtId="0" fontId="9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vertical="center" readingOrder="2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readingOrder="2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14" fillId="0" borderId="0" xfId="0" applyFont="1" applyAlignment="1">
      <alignment horizontal="center"/>
    </xf>
    <xf numFmtId="0" fontId="14" fillId="0" borderId="0" xfId="0" applyFont="1"/>
    <xf numFmtId="0" fontId="20" fillId="0" borderId="6" xfId="0" applyFont="1" applyBorder="1" applyAlignment="1">
      <alignment horizontal="center" vertical="center" wrapText="1" readingOrder="2"/>
    </xf>
    <xf numFmtId="0" fontId="21" fillId="0" borderId="6" xfId="0" applyFont="1" applyBorder="1" applyAlignment="1">
      <alignment horizontal="center" vertical="center" wrapText="1" readingOrder="2"/>
    </xf>
    <xf numFmtId="0" fontId="22" fillId="0" borderId="6" xfId="0" applyFont="1" applyBorder="1" applyAlignment="1">
      <alignment horizontal="center" vertical="center" wrapText="1" readingOrder="2"/>
    </xf>
    <xf numFmtId="0" fontId="24" fillId="0" borderId="6" xfId="0" applyFont="1" applyBorder="1" applyAlignment="1">
      <alignment horizontal="center" vertical="center" wrapText="1" readingOrder="2"/>
    </xf>
    <xf numFmtId="0" fontId="23" fillId="0" borderId="6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/>
    </xf>
    <xf numFmtId="0" fontId="2" fillId="0" borderId="0" xfId="0" applyFont="1" applyAlignment="1">
      <alignment readingOrder="2"/>
    </xf>
    <xf numFmtId="0" fontId="26" fillId="0" borderId="4" xfId="0" applyFont="1" applyBorder="1"/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 wrapText="1" readingOrder="2"/>
    </xf>
    <xf numFmtId="165" fontId="2" fillId="0" borderId="0" xfId="1" applyNumberFormat="1" applyFont="1" applyAlignment="1">
      <alignment horizontal="center" vertical="center" readingOrder="2"/>
    </xf>
    <xf numFmtId="165" fontId="2" fillId="0" borderId="0" xfId="1" applyNumberFormat="1" applyFont="1" applyAlignment="1">
      <alignment horizontal="center" vertical="center" wrapText="1" readingOrder="2"/>
    </xf>
    <xf numFmtId="165" fontId="2" fillId="0" borderId="0" xfId="1" applyNumberFormat="1" applyFont="1" applyAlignment="1">
      <alignment horizontal="center"/>
    </xf>
    <xf numFmtId="3" fontId="3" fillId="0" borderId="0" xfId="0" applyNumberFormat="1" applyFont="1"/>
    <xf numFmtId="166" fontId="2" fillId="0" borderId="0" xfId="0" applyNumberFormat="1" applyFont="1" applyAlignment="1">
      <alignment horizontal="center" vertical="center" wrapText="1" readingOrder="2"/>
    </xf>
    <xf numFmtId="166" fontId="2" fillId="0" borderId="2" xfId="0" applyNumberFormat="1" applyFont="1" applyBorder="1" applyAlignment="1">
      <alignment horizontal="center" vertical="center" wrapText="1" readingOrder="2"/>
    </xf>
    <xf numFmtId="165" fontId="2" fillId="0" borderId="2" xfId="0" applyNumberFormat="1" applyFont="1" applyBorder="1" applyAlignment="1">
      <alignment horizontal="center" vertical="center" wrapText="1" readingOrder="2"/>
    </xf>
    <xf numFmtId="165" fontId="2" fillId="0" borderId="2" xfId="0" applyNumberFormat="1" applyFont="1" applyBorder="1" applyAlignment="1">
      <alignment horizontal="center" vertical="center" readingOrder="2"/>
    </xf>
    <xf numFmtId="165" fontId="3" fillId="0" borderId="0" xfId="1" applyNumberFormat="1" applyFont="1" applyAlignment="1">
      <alignment horizontal="center" vertical="center" readingOrder="2"/>
    </xf>
    <xf numFmtId="165" fontId="0" fillId="0" borderId="0" xfId="1" applyNumberFormat="1" applyFont="1"/>
    <xf numFmtId="165" fontId="3" fillId="0" borderId="2" xfId="0" applyNumberFormat="1" applyFont="1" applyBorder="1" applyAlignment="1">
      <alignment horizontal="center" vertical="center" readingOrder="2"/>
    </xf>
    <xf numFmtId="43" fontId="3" fillId="0" borderId="0" xfId="0" applyNumberFormat="1" applyFont="1" applyAlignment="1">
      <alignment horizontal="center" vertical="center" wrapText="1" readingOrder="2"/>
    </xf>
    <xf numFmtId="43" fontId="3" fillId="0" borderId="2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vertical="center" wrapText="1"/>
    </xf>
    <xf numFmtId="165" fontId="5" fillId="0" borderId="0" xfId="1" applyNumberFormat="1" applyFont="1" applyAlignment="1">
      <alignment horizontal="center" vertical="center" wrapText="1" readingOrder="2"/>
    </xf>
    <xf numFmtId="165" fontId="7" fillId="0" borderId="2" xfId="0" applyNumberFormat="1" applyFont="1" applyBorder="1" applyAlignment="1">
      <alignment vertical="center" wrapText="1" readingOrder="2"/>
    </xf>
    <xf numFmtId="165" fontId="5" fillId="0" borderId="5" xfId="1" applyNumberFormat="1" applyFont="1" applyBorder="1" applyAlignment="1">
      <alignment horizontal="center" vertical="center" wrapText="1" readingOrder="2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 wrapText="1" readingOrder="2"/>
    </xf>
    <xf numFmtId="38" fontId="6" fillId="0" borderId="0" xfId="1" applyNumberFormat="1" applyFont="1" applyBorder="1" applyAlignment="1">
      <alignment horizontal="center" vertical="center" wrapText="1"/>
    </xf>
    <xf numFmtId="38" fontId="6" fillId="0" borderId="0" xfId="1" applyNumberFormat="1" applyFont="1" applyAlignment="1">
      <alignment horizontal="center" vertical="center" wrapText="1"/>
    </xf>
    <xf numFmtId="38" fontId="6" fillId="0" borderId="0" xfId="1" applyNumberFormat="1" applyFont="1"/>
    <xf numFmtId="0" fontId="6" fillId="0" borderId="1" xfId="0" applyFont="1" applyBorder="1"/>
    <xf numFmtId="165" fontId="3" fillId="0" borderId="0" xfId="1" applyNumberFormat="1" applyFont="1" applyAlignment="1">
      <alignment horizontal="center" vertical="center" wrapText="1" readingOrder="2"/>
    </xf>
    <xf numFmtId="165" fontId="3" fillId="0" borderId="0" xfId="1" applyNumberFormat="1" applyFont="1"/>
    <xf numFmtId="165" fontId="3" fillId="0" borderId="2" xfId="1" applyNumberFormat="1" applyFont="1" applyBorder="1" applyAlignment="1">
      <alignment horizontal="center" vertical="center" readingOrder="2"/>
    </xf>
    <xf numFmtId="165" fontId="3" fillId="0" borderId="2" xfId="1" applyNumberFormat="1" applyFont="1" applyBorder="1" applyAlignment="1">
      <alignment horizontal="center" vertical="center" wrapText="1" readingOrder="2"/>
    </xf>
    <xf numFmtId="165" fontId="3" fillId="0" borderId="0" xfId="1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right" vertical="center" wrapText="1" readingOrder="2"/>
    </xf>
    <xf numFmtId="165" fontId="3" fillId="0" borderId="0" xfId="1" applyNumberFormat="1" applyFont="1" applyAlignment="1">
      <alignment horizontal="right" vertical="center" readingOrder="2"/>
    </xf>
    <xf numFmtId="165" fontId="3" fillId="0" borderId="0" xfId="1" applyNumberFormat="1" applyFont="1" applyBorder="1" applyAlignment="1">
      <alignment horizontal="right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Border="1" applyAlignment="1">
      <alignment horizontal="center" vertical="center" readingOrder="2"/>
    </xf>
    <xf numFmtId="165" fontId="5" fillId="0" borderId="1" xfId="1" applyNumberFormat="1" applyFont="1" applyBorder="1" applyAlignment="1">
      <alignment horizontal="center" vertical="center" wrapText="1" readingOrder="2"/>
    </xf>
    <xf numFmtId="165" fontId="7" fillId="0" borderId="0" xfId="1" applyNumberFormat="1" applyFont="1" applyAlignment="1">
      <alignment horizontal="center" vertical="center" wrapText="1" readingOrder="2"/>
    </xf>
    <xf numFmtId="165" fontId="6" fillId="0" borderId="0" xfId="1" applyNumberFormat="1" applyFont="1" applyAlignment="1">
      <alignment vertical="center" wrapText="1"/>
    </xf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" xfId="0" applyFont="1" applyBorder="1" applyAlignment="1">
      <alignment horizontal="center" vertical="center" wrapText="1" readingOrder="2"/>
    </xf>
    <xf numFmtId="10" fontId="3" fillId="0" borderId="2" xfId="2" applyNumberFormat="1" applyFont="1" applyBorder="1" applyAlignment="1">
      <alignment horizontal="center" vertical="center" wrapText="1" readingOrder="2"/>
    </xf>
    <xf numFmtId="10" fontId="3" fillId="0" borderId="0" xfId="2" applyNumberFormat="1" applyFont="1" applyAlignment="1">
      <alignment horizontal="center" vertical="center" wrapText="1" readingOrder="2"/>
    </xf>
    <xf numFmtId="10" fontId="3" fillId="0" borderId="2" xfId="2" applyNumberFormat="1" applyFont="1" applyBorder="1" applyAlignment="1">
      <alignment horizontal="center" vertical="center" readingOrder="2"/>
    </xf>
    <xf numFmtId="165" fontId="3" fillId="0" borderId="0" xfId="1" applyNumberFormat="1" applyFont="1" applyBorder="1" applyAlignment="1">
      <alignment vertical="center" wrapText="1"/>
    </xf>
    <xf numFmtId="167" fontId="28" fillId="0" borderId="16" xfId="0" applyNumberFormat="1" applyFont="1" applyBorder="1" applyAlignment="1">
      <alignment horizontal="center" vertical="center"/>
    </xf>
    <xf numFmtId="167" fontId="28" fillId="0" borderId="17" xfId="0" applyNumberFormat="1" applyFont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 wrapText="1" readingOrder="2"/>
    </xf>
    <xf numFmtId="10" fontId="5" fillId="0" borderId="5" xfId="2" applyNumberFormat="1" applyFont="1" applyBorder="1" applyAlignment="1">
      <alignment horizontal="center" vertical="center" wrapText="1" readingOrder="2"/>
    </xf>
    <xf numFmtId="43" fontId="5" fillId="0" borderId="1" xfId="1" applyFont="1" applyBorder="1" applyAlignment="1">
      <alignment horizontal="center" vertical="center" wrapText="1" readingOrder="2"/>
    </xf>
    <xf numFmtId="43" fontId="5" fillId="0" borderId="5" xfId="1" applyFont="1" applyBorder="1" applyAlignment="1">
      <alignment horizontal="center" vertical="center" wrapText="1" readingOrder="2"/>
    </xf>
    <xf numFmtId="164" fontId="5" fillId="0" borderId="0" xfId="0" applyNumberFormat="1" applyFont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2" xfId="0" applyNumberFormat="1" applyFont="1" applyBorder="1" applyAlignment="1">
      <alignment horizontal="center" vertical="center" wrapText="1" readingOrder="2"/>
    </xf>
    <xf numFmtId="164" fontId="5" fillId="0" borderId="5" xfId="0" applyNumberFormat="1" applyFont="1" applyBorder="1" applyAlignment="1">
      <alignment horizontal="center" vertical="center" wrapText="1" readingOrder="2"/>
    </xf>
    <xf numFmtId="165" fontId="5" fillId="0" borderId="0" xfId="1" applyNumberFormat="1" applyFont="1" applyBorder="1" applyAlignment="1">
      <alignment horizontal="right" vertical="center" wrapText="1" readingOrder="2"/>
    </xf>
    <xf numFmtId="165" fontId="5" fillId="0" borderId="0" xfId="1" applyNumberFormat="1" applyFont="1" applyBorder="1" applyAlignment="1">
      <alignment vertical="center" wrapText="1" readingOrder="2"/>
    </xf>
    <xf numFmtId="43" fontId="5" fillId="0" borderId="0" xfId="1" applyFont="1" applyBorder="1" applyAlignment="1">
      <alignment horizontal="center" vertical="center" wrapText="1" readingOrder="2"/>
    </xf>
    <xf numFmtId="43" fontId="2" fillId="0" borderId="2" xfId="1" applyFont="1" applyBorder="1" applyAlignment="1">
      <alignment horizontal="center" vertical="center" wrapText="1" readingOrder="2"/>
    </xf>
    <xf numFmtId="165" fontId="7" fillId="0" borderId="11" xfId="1" applyNumberFormat="1" applyFont="1" applyBorder="1" applyAlignment="1">
      <alignment horizontal="center" vertical="center" wrapText="1" readingOrder="2"/>
    </xf>
    <xf numFmtId="38" fontId="7" fillId="0" borderId="11" xfId="0" applyNumberFormat="1" applyFont="1" applyBorder="1" applyAlignment="1">
      <alignment horizontal="center" vertical="center" wrapText="1" readingOrder="2"/>
    </xf>
    <xf numFmtId="0" fontId="30" fillId="0" borderId="0" xfId="0" applyFont="1"/>
    <xf numFmtId="0" fontId="13" fillId="0" borderId="0" xfId="0" applyFont="1"/>
    <xf numFmtId="165" fontId="13" fillId="0" borderId="11" xfId="1" applyNumberFormat="1" applyFont="1" applyBorder="1" applyAlignment="1">
      <alignment horizontal="right" vertical="center" wrapText="1"/>
    </xf>
    <xf numFmtId="165" fontId="13" fillId="0" borderId="0" xfId="1" applyNumberFormat="1" applyFont="1" applyBorder="1" applyAlignment="1">
      <alignment horizontal="right" vertical="center" wrapText="1"/>
    </xf>
    <xf numFmtId="168" fontId="6" fillId="0" borderId="0" xfId="1" applyNumberFormat="1" applyFont="1" applyAlignment="1">
      <alignment horizontal="center" vertical="center"/>
    </xf>
    <xf numFmtId="168" fontId="29" fillId="0" borderId="0" xfId="0" applyNumberFormat="1" applyFont="1" applyAlignment="1">
      <alignment horizontal="center" vertical="center" wrapText="1" readingOrder="2"/>
    </xf>
    <xf numFmtId="168" fontId="29" fillId="0" borderId="11" xfId="0" applyNumberFormat="1" applyFont="1" applyBorder="1" applyAlignment="1">
      <alignment horizontal="center" vertical="center" wrapText="1" readingOrder="2"/>
    </xf>
    <xf numFmtId="168" fontId="31" fillId="0" borderId="11" xfId="0" applyNumberFormat="1" applyFont="1" applyBorder="1" applyAlignment="1">
      <alignment horizontal="center" vertical="center" wrapText="1" readingOrder="2"/>
    </xf>
    <xf numFmtId="165" fontId="9" fillId="0" borderId="0" xfId="1" applyNumberFormat="1" applyFont="1" applyAlignment="1">
      <alignment vertical="center" readingOrder="2"/>
    </xf>
    <xf numFmtId="0" fontId="3" fillId="0" borderId="10" xfId="0" applyFont="1" applyBorder="1" applyAlignment="1">
      <alignment vertical="center" wrapText="1"/>
    </xf>
    <xf numFmtId="165" fontId="7" fillId="0" borderId="0" xfId="1" applyNumberFormat="1" applyFont="1" applyBorder="1" applyAlignment="1">
      <alignment horizontal="center" vertical="center" wrapText="1" readingOrder="2"/>
    </xf>
    <xf numFmtId="168" fontId="29" fillId="0" borderId="0" xfId="0" applyNumberFormat="1" applyFont="1" applyAlignment="1">
      <alignment horizontal="left" vertical="center" wrapText="1" readingOrder="2"/>
    </xf>
    <xf numFmtId="164" fontId="29" fillId="0" borderId="0" xfId="0" applyNumberFormat="1" applyFont="1" applyAlignment="1">
      <alignment horizontal="left" vertical="center" wrapText="1" readingOrder="2"/>
    </xf>
    <xf numFmtId="168" fontId="29" fillId="0" borderId="1" xfId="0" applyNumberFormat="1" applyFont="1" applyBorder="1" applyAlignment="1">
      <alignment horizontal="left" vertical="center" wrapText="1" readingOrder="2"/>
    </xf>
    <xf numFmtId="168" fontId="31" fillId="0" borderId="5" xfId="0" applyNumberFormat="1" applyFont="1" applyBorder="1" applyAlignment="1">
      <alignment vertical="center" wrapText="1" readingOrder="2"/>
    </xf>
    <xf numFmtId="0" fontId="0" fillId="0" borderId="0" xfId="0" applyAlignment="1"/>
    <xf numFmtId="43" fontId="13" fillId="0" borderId="0" xfId="1" applyFont="1" applyAlignment="1">
      <alignment vertical="center" readingOrder="2"/>
    </xf>
    <xf numFmtId="0" fontId="3" fillId="0" borderId="0" xfId="0" applyFont="1" applyAlignment="1">
      <alignment vertical="center" wrapText="1"/>
    </xf>
    <xf numFmtId="43" fontId="5" fillId="0" borderId="0" xfId="1" applyNumberFormat="1" applyFont="1" applyBorder="1" applyAlignment="1">
      <alignment horizontal="center" vertical="center" wrapText="1" readingOrder="2"/>
    </xf>
    <xf numFmtId="0" fontId="0" fillId="0" borderId="0" xfId="0" applyBorder="1"/>
    <xf numFmtId="164" fontId="29" fillId="0" borderId="5" xfId="0" applyNumberFormat="1" applyFont="1" applyBorder="1" applyAlignment="1">
      <alignment horizontal="left" vertical="center" wrapText="1" readingOrder="2"/>
    </xf>
    <xf numFmtId="164" fontId="29" fillId="0" borderId="1" xfId="0" applyNumberFormat="1" applyFont="1" applyBorder="1" applyAlignment="1">
      <alignment horizontal="left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right" vertical="center" readingOrder="2"/>
    </xf>
    <xf numFmtId="0" fontId="2" fillId="0" borderId="3" xfId="0" applyFont="1" applyBorder="1" applyAlignment="1">
      <alignment horizontal="center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 readingOrder="2"/>
    </xf>
    <xf numFmtId="0" fontId="22" fillId="0" borderId="6" xfId="0" applyFont="1" applyBorder="1" applyAlignment="1">
      <alignment horizontal="center" vertical="center" wrapText="1" readingOrder="2"/>
    </xf>
    <xf numFmtId="0" fontId="23" fillId="0" borderId="6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85725</xdr:colOff>
      <xdr:row>36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3EA21A-C02F-4944-927A-E8D3A5027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0575075" y="0"/>
          <a:ext cx="5086350" cy="6534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CAD5-F01C-430A-94D4-B59B0421C908}">
  <dimension ref="A1:I40"/>
  <sheetViews>
    <sheetView rightToLeft="1" tabSelected="1" view="pageBreakPreview" zoomScaleNormal="100" zoomScaleSheetLayoutView="100" workbookViewId="0"/>
  </sheetViews>
  <sheetFormatPr defaultRowHeight="14.25" x14ac:dyDescent="0.2"/>
  <cols>
    <col min="1" max="1" width="7.125" customWidth="1"/>
    <col min="7" max="7" width="4.5" customWidth="1"/>
  </cols>
  <sheetData>
    <row r="1" spans="1:7" x14ac:dyDescent="0.2">
      <c r="A1" s="119"/>
      <c r="B1" s="120"/>
      <c r="C1" s="120"/>
      <c r="D1" s="120"/>
      <c r="E1" s="120"/>
      <c r="F1" s="120"/>
      <c r="G1" s="121"/>
    </row>
    <row r="2" spans="1:7" x14ac:dyDescent="0.2">
      <c r="A2" s="122"/>
      <c r="G2" s="123"/>
    </row>
    <row r="3" spans="1:7" x14ac:dyDescent="0.2">
      <c r="A3" s="122"/>
      <c r="G3" s="123"/>
    </row>
    <row r="4" spans="1:7" x14ac:dyDescent="0.2">
      <c r="A4" s="122"/>
      <c r="G4" s="123"/>
    </row>
    <row r="5" spans="1:7" x14ac:dyDescent="0.2">
      <c r="A5" s="122"/>
      <c r="G5" s="123"/>
    </row>
    <row r="6" spans="1:7" x14ac:dyDescent="0.2">
      <c r="A6" s="122"/>
      <c r="G6" s="123"/>
    </row>
    <row r="7" spans="1:7" x14ac:dyDescent="0.2">
      <c r="A7" s="122"/>
      <c r="G7" s="123"/>
    </row>
    <row r="8" spans="1:7" x14ac:dyDescent="0.2">
      <c r="A8" s="122"/>
      <c r="G8" s="123"/>
    </row>
    <row r="9" spans="1:7" x14ac:dyDescent="0.2">
      <c r="A9" s="122"/>
      <c r="G9" s="123"/>
    </row>
    <row r="10" spans="1:7" x14ac:dyDescent="0.2">
      <c r="A10" s="122"/>
      <c r="G10" s="123"/>
    </row>
    <row r="11" spans="1:7" x14ac:dyDescent="0.2">
      <c r="A11" s="122"/>
      <c r="G11" s="123"/>
    </row>
    <row r="12" spans="1:7" x14ac:dyDescent="0.2">
      <c r="A12" s="122"/>
      <c r="G12" s="123"/>
    </row>
    <row r="13" spans="1:7" x14ac:dyDescent="0.2">
      <c r="A13" s="122"/>
      <c r="G13" s="123"/>
    </row>
    <row r="14" spans="1:7" x14ac:dyDescent="0.2">
      <c r="A14" s="122"/>
      <c r="G14" s="123"/>
    </row>
    <row r="15" spans="1:7" x14ac:dyDescent="0.2">
      <c r="A15" s="122"/>
      <c r="G15" s="123"/>
    </row>
    <row r="16" spans="1:7" x14ac:dyDescent="0.2">
      <c r="A16" s="122"/>
      <c r="G16" s="123"/>
    </row>
    <row r="17" spans="1:7" x14ac:dyDescent="0.2">
      <c r="A17" s="122"/>
      <c r="G17" s="123"/>
    </row>
    <row r="18" spans="1:7" x14ac:dyDescent="0.2">
      <c r="A18" s="122"/>
      <c r="G18" s="123"/>
    </row>
    <row r="19" spans="1:7" x14ac:dyDescent="0.2">
      <c r="A19" s="122"/>
      <c r="G19" s="123"/>
    </row>
    <row r="20" spans="1:7" x14ac:dyDescent="0.2">
      <c r="A20" s="122"/>
      <c r="G20" s="123"/>
    </row>
    <row r="21" spans="1:7" x14ac:dyDescent="0.2">
      <c r="A21" s="122"/>
      <c r="G21" s="123"/>
    </row>
    <row r="22" spans="1:7" x14ac:dyDescent="0.2">
      <c r="A22" s="122"/>
      <c r="G22" s="123"/>
    </row>
    <row r="23" spans="1:7" x14ac:dyDescent="0.2">
      <c r="A23" s="122"/>
      <c r="G23" s="123"/>
    </row>
    <row r="24" spans="1:7" x14ac:dyDescent="0.2">
      <c r="A24" s="122"/>
      <c r="G24" s="123"/>
    </row>
    <row r="25" spans="1:7" x14ac:dyDescent="0.2">
      <c r="A25" s="122"/>
      <c r="G25" s="123"/>
    </row>
    <row r="26" spans="1:7" x14ac:dyDescent="0.2">
      <c r="A26" s="122"/>
      <c r="G26" s="123"/>
    </row>
    <row r="27" spans="1:7" x14ac:dyDescent="0.2">
      <c r="A27" s="122"/>
      <c r="G27" s="123"/>
    </row>
    <row r="28" spans="1:7" x14ac:dyDescent="0.2">
      <c r="A28" s="122"/>
      <c r="G28" s="123"/>
    </row>
    <row r="29" spans="1:7" x14ac:dyDescent="0.2">
      <c r="A29" s="122"/>
      <c r="G29" s="123"/>
    </row>
    <row r="30" spans="1:7" x14ac:dyDescent="0.2">
      <c r="A30" s="122"/>
      <c r="G30" s="123"/>
    </row>
    <row r="31" spans="1:7" x14ac:dyDescent="0.2">
      <c r="A31" s="122"/>
      <c r="G31" s="123"/>
    </row>
    <row r="32" spans="1:7" x14ac:dyDescent="0.2">
      <c r="A32" s="122"/>
      <c r="G32" s="123"/>
    </row>
    <row r="33" spans="1:9" x14ac:dyDescent="0.2">
      <c r="A33" s="122"/>
      <c r="G33" s="123"/>
    </row>
    <row r="34" spans="1:9" x14ac:dyDescent="0.2">
      <c r="A34" s="164"/>
      <c r="B34" s="164"/>
      <c r="C34" s="164"/>
      <c r="D34" s="164"/>
      <c r="E34" s="164"/>
      <c r="F34" s="164"/>
      <c r="G34" s="164"/>
      <c r="H34" s="164"/>
      <c r="I34" s="164"/>
    </row>
    <row r="35" spans="1:9" x14ac:dyDescent="0.2">
      <c r="A35" s="164"/>
      <c r="B35" s="164"/>
      <c r="C35" s="164"/>
      <c r="D35" s="164"/>
      <c r="E35" s="164"/>
      <c r="F35" s="164"/>
      <c r="G35" s="164"/>
      <c r="H35" s="164"/>
      <c r="I35" s="164"/>
    </row>
    <row r="36" spans="1:9" x14ac:dyDescent="0.2">
      <c r="A36" s="164"/>
      <c r="B36" s="164"/>
      <c r="C36" s="164"/>
      <c r="D36" s="164"/>
      <c r="E36" s="164"/>
      <c r="F36" s="164"/>
      <c r="G36" s="164"/>
      <c r="H36" s="164"/>
      <c r="I36" s="164"/>
    </row>
    <row r="37" spans="1:9" x14ac:dyDescent="0.2">
      <c r="A37" s="164"/>
      <c r="B37" s="164"/>
      <c r="C37" s="164"/>
      <c r="D37" s="164"/>
      <c r="E37" s="164"/>
      <c r="F37" s="164"/>
      <c r="G37" s="164"/>
      <c r="H37" s="164"/>
      <c r="I37" s="164"/>
    </row>
    <row r="38" spans="1:9" x14ac:dyDescent="0.2">
      <c r="A38" s="164"/>
      <c r="B38" s="164"/>
      <c r="C38" s="164"/>
      <c r="D38" s="164"/>
      <c r="E38" s="164"/>
      <c r="F38" s="164"/>
      <c r="G38" s="164"/>
      <c r="H38" s="164"/>
      <c r="I38" s="164"/>
    </row>
    <row r="39" spans="1:9" x14ac:dyDescent="0.2">
      <c r="A39" s="164"/>
      <c r="B39" s="164"/>
      <c r="C39" s="164"/>
      <c r="D39" s="164"/>
      <c r="E39" s="164"/>
      <c r="F39" s="164"/>
      <c r="G39" s="164"/>
      <c r="H39" s="164"/>
      <c r="I39" s="164"/>
    </row>
    <row r="40" spans="1:9" x14ac:dyDescent="0.2">
      <c r="A40" s="164"/>
      <c r="B40" s="164"/>
      <c r="C40" s="164"/>
      <c r="D40" s="164"/>
      <c r="E40" s="164"/>
      <c r="F40" s="164"/>
      <c r="G40" s="164"/>
      <c r="H40" s="164"/>
      <c r="I40" s="164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S26"/>
  <sheetViews>
    <sheetView rightToLeft="1" view="pageBreakPreview" zoomScaleNormal="100" zoomScaleSheetLayoutView="100" workbookViewId="0">
      <selection activeCell="W19" sqref="W19"/>
    </sheetView>
  </sheetViews>
  <sheetFormatPr defaultColWidth="9.125" defaultRowHeight="15.75" x14ac:dyDescent="0.4"/>
  <cols>
    <col min="1" max="1" width="20.75" style="6" bestFit="1" customWidth="1"/>
    <col min="2" max="2" width="0.625" style="6" customWidth="1"/>
    <col min="3" max="3" width="9.125" style="6" customWidth="1"/>
    <col min="4" max="4" width="0.375" style="6" customWidth="1"/>
    <col min="5" max="5" width="12.375" style="6" bestFit="1" customWidth="1"/>
    <col min="6" max="6" width="0.875" style="6" customWidth="1"/>
    <col min="7" max="7" width="12.75" style="6" bestFit="1" customWidth="1"/>
    <col min="8" max="8" width="1" style="6" customWidth="1"/>
    <col min="9" max="9" width="13.25" style="6" bestFit="1" customWidth="1"/>
    <col min="10" max="10" width="12.625" style="6" customWidth="1"/>
    <col min="11" max="11" width="0.75" style="6" customWidth="1"/>
    <col min="12" max="12" width="9.25" style="6" bestFit="1" customWidth="1"/>
    <col min="13" max="13" width="0.625" style="6" customWidth="1"/>
    <col min="14" max="14" width="12.375" style="6" bestFit="1" customWidth="1"/>
    <col min="15" max="15" width="0.875" style="6" customWidth="1"/>
    <col min="16" max="16" width="12.75" style="6" bestFit="1" customWidth="1"/>
    <col min="17" max="17" width="0.875" style="6" customWidth="1"/>
    <col min="18" max="18" width="13.25" style="6" bestFit="1" customWidth="1"/>
    <col min="19" max="19" width="10.625" style="6" customWidth="1"/>
    <col min="20" max="16384" width="9.125" style="6"/>
  </cols>
  <sheetData>
    <row r="1" spans="1:19" ht="21" x14ac:dyDescent="0.55000000000000004">
      <c r="A1" s="169" t="str">
        <f>' سهام'!Z2</f>
        <v>صندوق سرمایه گذاری اختصاصی بازارگردانی بازده معاملات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19" ht="21" x14ac:dyDescent="0.55000000000000004">
      <c r="A2" s="169" t="s">
        <v>86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1:19" ht="21" x14ac:dyDescent="0.55000000000000004">
      <c r="A3" s="169" t="str">
        <f>' سهام'!Z3</f>
        <v>برای ماه منتهی به 1404/11/30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5" spans="1:19" ht="25.5" x14ac:dyDescent="0.4">
      <c r="A5" s="170" t="s">
        <v>127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</row>
    <row r="7" spans="1:19" ht="19.5" customHeight="1" thickBot="1" x14ac:dyDescent="0.45">
      <c r="A7" s="4"/>
      <c r="B7" s="5"/>
      <c r="C7" s="195" t="str">
        <f>' سهام'!Z7</f>
        <v>طی بهمن ماه</v>
      </c>
      <c r="D7" s="195"/>
      <c r="E7" s="195"/>
      <c r="F7" s="195"/>
      <c r="G7" s="195"/>
      <c r="H7" s="195"/>
      <c r="I7" s="195"/>
      <c r="J7" s="195"/>
      <c r="K7" s="5"/>
      <c r="L7" s="195" t="str">
        <f>' سهام'!Z8</f>
        <v>از ابتدای سال مالی تا پایان بهمن ماه</v>
      </c>
      <c r="M7" s="195"/>
      <c r="N7" s="195"/>
      <c r="O7" s="195"/>
      <c r="P7" s="195"/>
      <c r="Q7" s="195"/>
      <c r="R7" s="195"/>
      <c r="S7" s="195"/>
    </row>
    <row r="8" spans="1:19" ht="19.5" customHeight="1" x14ac:dyDescent="0.4">
      <c r="A8" s="197" t="s">
        <v>120</v>
      </c>
      <c r="B8" s="196"/>
      <c r="C8" s="200" t="s">
        <v>128</v>
      </c>
      <c r="D8" s="199"/>
      <c r="E8" s="200" t="s">
        <v>21</v>
      </c>
      <c r="F8" s="199"/>
      <c r="G8" s="200" t="s">
        <v>22</v>
      </c>
      <c r="H8" s="199"/>
      <c r="I8" s="200" t="s">
        <v>4</v>
      </c>
      <c r="J8" s="200"/>
      <c r="K8" s="196"/>
      <c r="L8" s="200" t="s">
        <v>128</v>
      </c>
      <c r="M8" s="199"/>
      <c r="N8" s="200" t="s">
        <v>21</v>
      </c>
      <c r="O8" s="199"/>
      <c r="P8" s="200" t="s">
        <v>22</v>
      </c>
      <c r="Q8" s="199"/>
      <c r="R8" s="200" t="s">
        <v>4</v>
      </c>
      <c r="S8" s="200"/>
    </row>
    <row r="9" spans="1:19" ht="18.75" customHeight="1" thickBot="1" x14ac:dyDescent="0.45">
      <c r="A9" s="197"/>
      <c r="B9" s="196"/>
      <c r="C9" s="201"/>
      <c r="D9" s="196"/>
      <c r="E9" s="201"/>
      <c r="F9" s="196"/>
      <c r="G9" s="201"/>
      <c r="H9" s="196"/>
      <c r="I9" s="195"/>
      <c r="J9" s="195"/>
      <c r="K9" s="196"/>
      <c r="L9" s="201"/>
      <c r="M9" s="196"/>
      <c r="N9" s="201"/>
      <c r="O9" s="196"/>
      <c r="P9" s="201"/>
      <c r="Q9" s="196"/>
      <c r="R9" s="195"/>
      <c r="S9" s="195"/>
    </row>
    <row r="10" spans="1:19" ht="28.5" customHeight="1" thickBot="1" x14ac:dyDescent="0.45">
      <c r="A10" s="198"/>
      <c r="B10" s="196"/>
      <c r="C10" s="66" t="s">
        <v>89</v>
      </c>
      <c r="D10" s="196"/>
      <c r="E10" s="66" t="s">
        <v>89</v>
      </c>
      <c r="F10" s="196"/>
      <c r="G10" s="66" t="s">
        <v>89</v>
      </c>
      <c r="H10" s="196"/>
      <c r="I10" s="7" t="s">
        <v>8</v>
      </c>
      <c r="J10" s="7" t="s">
        <v>23</v>
      </c>
      <c r="K10" s="196"/>
      <c r="L10" s="66" t="s">
        <v>89</v>
      </c>
      <c r="M10" s="196"/>
      <c r="N10" s="66" t="s">
        <v>89</v>
      </c>
      <c r="O10" s="196"/>
      <c r="P10" s="66" t="s">
        <v>89</v>
      </c>
      <c r="Q10" s="196"/>
      <c r="R10" s="7" t="s">
        <v>8</v>
      </c>
      <c r="S10" s="7" t="s">
        <v>23</v>
      </c>
    </row>
    <row r="11" spans="1:19" ht="22.5" customHeight="1" x14ac:dyDescent="0.4">
      <c r="A11" s="8" t="s">
        <v>148</v>
      </c>
      <c r="B11" s="9"/>
      <c r="C11" s="96"/>
      <c r="D11" s="95"/>
      <c r="E11" s="135">
        <v>7085912</v>
      </c>
      <c r="F11" s="135"/>
      <c r="G11" s="135">
        <v>10029601</v>
      </c>
      <c r="H11" s="135"/>
      <c r="I11" s="135">
        <v>17115513</v>
      </c>
      <c r="J11" s="135">
        <v>0.15</v>
      </c>
      <c r="K11" s="95"/>
      <c r="L11" s="96"/>
      <c r="M11" s="95"/>
      <c r="N11" s="135">
        <v>7085912</v>
      </c>
      <c r="O11" s="135"/>
      <c r="P11" s="135">
        <v>113685291</v>
      </c>
      <c r="Q11" s="135"/>
      <c r="R11" s="135">
        <v>120771203</v>
      </c>
      <c r="S11" s="135">
        <v>0.09</v>
      </c>
    </row>
    <row r="12" spans="1:19" ht="22.5" customHeight="1" x14ac:dyDescent="0.4">
      <c r="A12" s="8" t="s">
        <v>149</v>
      </c>
      <c r="B12" s="9"/>
      <c r="C12" s="96"/>
      <c r="D12" s="95"/>
      <c r="E12" s="135">
        <v>-68984972</v>
      </c>
      <c r="F12" s="135"/>
      <c r="G12" s="135">
        <v>98254473</v>
      </c>
      <c r="H12" s="135"/>
      <c r="I12" s="135">
        <v>29269501</v>
      </c>
      <c r="J12" s="135">
        <v>0.25</v>
      </c>
      <c r="K12" s="95"/>
      <c r="L12" s="96"/>
      <c r="M12" s="95"/>
      <c r="N12" s="135">
        <v>5406482</v>
      </c>
      <c r="O12" s="135"/>
      <c r="P12" s="135">
        <v>1013032123</v>
      </c>
      <c r="Q12" s="135"/>
      <c r="R12" s="135">
        <v>1018438605</v>
      </c>
      <c r="S12" s="135">
        <v>0.77</v>
      </c>
    </row>
    <row r="13" spans="1:19" ht="22.5" customHeight="1" x14ac:dyDescent="0.4">
      <c r="A13" s="8" t="s">
        <v>150</v>
      </c>
      <c r="B13" s="9"/>
      <c r="C13" s="96"/>
      <c r="D13" s="95"/>
      <c r="E13" s="135">
        <v>-544662</v>
      </c>
      <c r="F13" s="135"/>
      <c r="G13" s="135">
        <v>3024832</v>
      </c>
      <c r="H13" s="135"/>
      <c r="I13" s="135">
        <v>2480170</v>
      </c>
      <c r="J13" s="135">
        <v>0.02</v>
      </c>
      <c r="K13" s="95"/>
      <c r="L13" s="96"/>
      <c r="M13" s="95"/>
      <c r="N13" s="135">
        <v>0</v>
      </c>
      <c r="O13" s="135"/>
      <c r="P13" s="135">
        <v>46095701</v>
      </c>
      <c r="Q13" s="135"/>
      <c r="R13" s="135">
        <v>46095701</v>
      </c>
      <c r="S13" s="135">
        <v>0.04</v>
      </c>
    </row>
    <row r="14" spans="1:19" ht="22.5" customHeight="1" x14ac:dyDescent="0.4">
      <c r="A14" s="8" t="s">
        <v>151</v>
      </c>
      <c r="B14" s="9"/>
      <c r="C14" s="96"/>
      <c r="D14" s="95"/>
      <c r="E14" s="135">
        <v>149057345</v>
      </c>
      <c r="F14" s="135"/>
      <c r="G14" s="135">
        <v>307089295</v>
      </c>
      <c r="H14" s="135"/>
      <c r="I14" s="135">
        <v>456146640</v>
      </c>
      <c r="J14" s="135">
        <v>3.89</v>
      </c>
      <c r="K14" s="95"/>
      <c r="L14" s="96"/>
      <c r="M14" s="95"/>
      <c r="N14" s="135">
        <v>-17658796</v>
      </c>
      <c r="O14" s="135"/>
      <c r="P14" s="135">
        <v>6082908725</v>
      </c>
      <c r="Q14" s="135"/>
      <c r="R14" s="135">
        <v>6065249929</v>
      </c>
      <c r="S14" s="135">
        <v>4.6100000000000003</v>
      </c>
    </row>
    <row r="15" spans="1:19" ht="22.5" customHeight="1" x14ac:dyDescent="0.4">
      <c r="A15" s="8" t="s">
        <v>169</v>
      </c>
      <c r="B15" s="9"/>
      <c r="C15" s="96"/>
      <c r="D15" s="95"/>
      <c r="E15" s="135">
        <v>39233337</v>
      </c>
      <c r="F15" s="135"/>
      <c r="G15" s="135">
        <v>22016997</v>
      </c>
      <c r="H15" s="135"/>
      <c r="I15" s="135">
        <v>61250334</v>
      </c>
      <c r="J15" s="135">
        <v>0.52</v>
      </c>
      <c r="K15" s="95"/>
      <c r="L15" s="96"/>
      <c r="M15" s="95"/>
      <c r="N15" s="135">
        <v>39233337</v>
      </c>
      <c r="O15" s="135"/>
      <c r="P15" s="135">
        <v>22016997</v>
      </c>
      <c r="Q15" s="135"/>
      <c r="R15" s="135">
        <v>61250334</v>
      </c>
      <c r="S15" s="135">
        <v>0.05</v>
      </c>
    </row>
    <row r="16" spans="1:19" ht="22.5" customHeight="1" x14ac:dyDescent="0.4">
      <c r="A16" s="8" t="s">
        <v>152</v>
      </c>
      <c r="B16" s="9"/>
      <c r="C16" s="96"/>
      <c r="D16" s="95"/>
      <c r="E16" s="135">
        <v>-33156075</v>
      </c>
      <c r="F16" s="135"/>
      <c r="G16" s="135">
        <v>108864534</v>
      </c>
      <c r="H16" s="135"/>
      <c r="I16" s="135">
        <v>75708459</v>
      </c>
      <c r="J16" s="135">
        <v>0.65</v>
      </c>
      <c r="K16" s="95"/>
      <c r="L16" s="96"/>
      <c r="M16" s="95"/>
      <c r="N16" s="135">
        <v>27831907</v>
      </c>
      <c r="O16" s="135"/>
      <c r="P16" s="135">
        <v>163390155</v>
      </c>
      <c r="Q16" s="135"/>
      <c r="R16" s="135">
        <v>191222062</v>
      </c>
      <c r="S16" s="135">
        <v>0.15</v>
      </c>
    </row>
    <row r="17" spans="1:19" ht="22.5" customHeight="1" x14ac:dyDescent="0.4">
      <c r="A17" s="8" t="s">
        <v>153</v>
      </c>
      <c r="B17" s="9"/>
      <c r="C17" s="96"/>
      <c r="D17" s="95"/>
      <c r="E17" s="135">
        <v>83955874</v>
      </c>
      <c r="F17" s="135"/>
      <c r="G17" s="135">
        <v>14427612</v>
      </c>
      <c r="H17" s="135"/>
      <c r="I17" s="135">
        <v>98383486</v>
      </c>
      <c r="J17" s="135">
        <v>0.84</v>
      </c>
      <c r="K17" s="95"/>
      <c r="L17" s="96"/>
      <c r="M17" s="95"/>
      <c r="N17" s="135">
        <v>83955874</v>
      </c>
      <c r="O17" s="135"/>
      <c r="P17" s="135">
        <v>189947449</v>
      </c>
      <c r="Q17" s="135"/>
      <c r="R17" s="135">
        <v>273903323</v>
      </c>
      <c r="S17" s="135">
        <v>0.21</v>
      </c>
    </row>
    <row r="18" spans="1:19" ht="22.5" customHeight="1" x14ac:dyDescent="0.4">
      <c r="A18" s="8" t="s">
        <v>154</v>
      </c>
      <c r="B18" s="162"/>
      <c r="C18" s="96"/>
      <c r="D18" s="95"/>
      <c r="E18" s="135">
        <v>223606428</v>
      </c>
      <c r="F18" s="135"/>
      <c r="G18" s="135">
        <v>-7541846727</v>
      </c>
      <c r="H18" s="135"/>
      <c r="I18" s="135">
        <v>-7318240299</v>
      </c>
      <c r="J18" s="135">
        <v>-62.43</v>
      </c>
      <c r="K18" s="95"/>
      <c r="L18" s="96"/>
      <c r="M18" s="95"/>
      <c r="N18" s="135">
        <v>-253356866</v>
      </c>
      <c r="O18" s="135"/>
      <c r="P18" s="135">
        <v>10739237813</v>
      </c>
      <c r="Q18" s="135"/>
      <c r="R18" s="135">
        <v>10485880947</v>
      </c>
      <c r="S18" s="135">
        <v>7.97</v>
      </c>
    </row>
    <row r="19" spans="1:19" ht="22.5" customHeight="1" x14ac:dyDescent="0.4">
      <c r="A19" s="8" t="s">
        <v>155</v>
      </c>
      <c r="B19" s="162"/>
      <c r="C19" s="96"/>
      <c r="D19" s="95"/>
      <c r="E19" s="135">
        <v>1290458033</v>
      </c>
      <c r="F19" s="135"/>
      <c r="G19" s="135">
        <v>-660239817</v>
      </c>
      <c r="H19" s="135"/>
      <c r="I19" s="135">
        <v>630218216</v>
      </c>
      <c r="J19" s="135">
        <v>5.38</v>
      </c>
      <c r="K19" s="95"/>
      <c r="L19" s="96"/>
      <c r="M19" s="95"/>
      <c r="N19" s="135">
        <v>150127103</v>
      </c>
      <c r="O19" s="135"/>
      <c r="P19" s="135">
        <v>13534091314</v>
      </c>
      <c r="Q19" s="135"/>
      <c r="R19" s="135">
        <v>13684218417</v>
      </c>
      <c r="S19" s="135">
        <v>10.4</v>
      </c>
    </row>
    <row r="20" spans="1:19" ht="22.5" customHeight="1" x14ac:dyDescent="0.4">
      <c r="A20" s="8" t="s">
        <v>156</v>
      </c>
      <c r="B20" s="9"/>
      <c r="C20" s="96"/>
      <c r="D20" s="95"/>
      <c r="E20" s="135">
        <v>26978674</v>
      </c>
      <c r="F20" s="135"/>
      <c r="G20" s="135">
        <v>21365527</v>
      </c>
      <c r="H20" s="135"/>
      <c r="I20" s="135">
        <v>48344201</v>
      </c>
      <c r="J20" s="135">
        <v>0.41</v>
      </c>
      <c r="K20" s="95"/>
      <c r="L20" s="96"/>
      <c r="M20" s="95"/>
      <c r="N20" s="135">
        <v>28434302</v>
      </c>
      <c r="O20" s="135"/>
      <c r="P20" s="135">
        <v>134260583</v>
      </c>
      <c r="Q20" s="135"/>
      <c r="R20" s="135">
        <v>162694885</v>
      </c>
      <c r="S20" s="135">
        <v>0.12</v>
      </c>
    </row>
    <row r="21" spans="1:19" ht="22.5" customHeight="1" x14ac:dyDescent="0.4">
      <c r="A21" s="8" t="s">
        <v>157</v>
      </c>
      <c r="B21" s="9"/>
      <c r="C21" s="96"/>
      <c r="D21" s="95"/>
      <c r="E21" s="135">
        <v>-614633613</v>
      </c>
      <c r="F21" s="135"/>
      <c r="G21" s="135">
        <v>-343425674</v>
      </c>
      <c r="H21" s="135"/>
      <c r="I21" s="135">
        <v>-958059287</v>
      </c>
      <c r="J21" s="135">
        <v>-8.17</v>
      </c>
      <c r="K21" s="95"/>
      <c r="L21" s="96"/>
      <c r="M21" s="95"/>
      <c r="N21" s="135">
        <v>-688910732</v>
      </c>
      <c r="O21" s="135"/>
      <c r="P21" s="135">
        <v>2872626819</v>
      </c>
      <c r="Q21" s="135"/>
      <c r="R21" s="135">
        <v>2183716087</v>
      </c>
      <c r="S21" s="135">
        <v>1.66</v>
      </c>
    </row>
    <row r="22" spans="1:19" ht="22.5" customHeight="1" x14ac:dyDescent="0.4">
      <c r="A22" s="8" t="s">
        <v>158</v>
      </c>
      <c r="B22" s="9"/>
      <c r="C22" s="96"/>
      <c r="D22" s="95"/>
      <c r="E22" s="135">
        <v>-172277064</v>
      </c>
      <c r="F22" s="135"/>
      <c r="G22" s="135">
        <v>-109115379</v>
      </c>
      <c r="H22" s="135"/>
      <c r="I22" s="135">
        <v>-281392443</v>
      </c>
      <c r="J22" s="135">
        <v>-2.4</v>
      </c>
      <c r="K22" s="95"/>
      <c r="L22" s="96"/>
      <c r="M22" s="95"/>
      <c r="N22" s="135">
        <v>-242892407</v>
      </c>
      <c r="O22" s="135"/>
      <c r="P22" s="135">
        <v>662076599</v>
      </c>
      <c r="Q22" s="135"/>
      <c r="R22" s="135">
        <v>419184192</v>
      </c>
      <c r="S22" s="135">
        <v>0.32</v>
      </c>
    </row>
    <row r="23" spans="1:19" ht="22.5" customHeight="1" x14ac:dyDescent="0.4">
      <c r="A23" s="8" t="s">
        <v>159</v>
      </c>
      <c r="B23" s="9"/>
      <c r="C23" s="96"/>
      <c r="D23" s="95"/>
      <c r="E23" s="135">
        <v>-986559997</v>
      </c>
      <c r="F23" s="135"/>
      <c r="G23" s="135">
        <v>-1585801407</v>
      </c>
      <c r="H23" s="135"/>
      <c r="I23" s="135">
        <v>-2572361404</v>
      </c>
      <c r="J23" s="135">
        <v>-21.94</v>
      </c>
      <c r="K23" s="95"/>
      <c r="L23" s="96"/>
      <c r="M23" s="95"/>
      <c r="N23" s="135">
        <v>-685093086</v>
      </c>
      <c r="O23" s="135"/>
      <c r="P23" s="135">
        <v>7119875402</v>
      </c>
      <c r="Q23" s="135"/>
      <c r="R23" s="135">
        <v>6434782316</v>
      </c>
      <c r="S23" s="135">
        <v>4.8899999999999997</v>
      </c>
    </row>
    <row r="24" spans="1:19" ht="28.5" customHeight="1" thickBot="1" x14ac:dyDescent="0.45">
      <c r="A24" s="8" t="s">
        <v>170</v>
      </c>
      <c r="B24" s="9"/>
      <c r="C24" s="116"/>
      <c r="D24" s="95"/>
      <c r="E24" s="136">
        <v>80694973</v>
      </c>
      <c r="F24" s="135"/>
      <c r="G24" s="136">
        <v>59259539188</v>
      </c>
      <c r="H24" s="135"/>
      <c r="I24" s="136">
        <v>59340234161</v>
      </c>
      <c r="J24" s="136">
        <v>506.18</v>
      </c>
      <c r="K24" s="95"/>
      <c r="L24" s="116"/>
      <c r="M24" s="95"/>
      <c r="N24" s="136">
        <v>80694973</v>
      </c>
      <c r="O24" s="135"/>
      <c r="P24" s="136">
        <v>59259539188</v>
      </c>
      <c r="Q24" s="135"/>
      <c r="R24" s="136">
        <v>59340234161</v>
      </c>
      <c r="S24" s="136">
        <v>45.12</v>
      </c>
    </row>
    <row r="25" spans="1:19" ht="16.5" thickBot="1" x14ac:dyDescent="0.45">
      <c r="A25" s="8" t="s">
        <v>4</v>
      </c>
      <c r="B25" s="9"/>
      <c r="C25" s="98">
        <f>SUM(C11:C24)</f>
        <v>0</v>
      </c>
      <c r="D25" s="98">
        <f t="shared" ref="D25:R25" si="0">SUM(D11:D24)</f>
        <v>0</v>
      </c>
      <c r="E25" s="138">
        <f>SUM(E11:E24)</f>
        <v>24914193</v>
      </c>
      <c r="F25" s="98">
        <f t="shared" si="0"/>
        <v>0</v>
      </c>
      <c r="G25" s="98">
        <f t="shared" si="0"/>
        <v>49604183055</v>
      </c>
      <c r="H25" s="98">
        <f t="shared" si="0"/>
        <v>0</v>
      </c>
      <c r="I25" s="98">
        <f>SUM(I11:I24)</f>
        <v>49629097248</v>
      </c>
      <c r="J25" s="137">
        <f t="shared" si="0"/>
        <v>423.35</v>
      </c>
      <c r="K25" s="98">
        <f t="shared" si="0"/>
        <v>0</v>
      </c>
      <c r="L25" s="98">
        <f t="shared" si="0"/>
        <v>0</v>
      </c>
      <c r="M25" s="98">
        <f t="shared" si="0"/>
        <v>0</v>
      </c>
      <c r="N25" s="98">
        <f t="shared" si="0"/>
        <v>-1465141997</v>
      </c>
      <c r="O25" s="98">
        <f t="shared" si="0"/>
        <v>0</v>
      </c>
      <c r="P25" s="98">
        <f>SUM(P11:P24)</f>
        <v>101952784159</v>
      </c>
      <c r="Q25" s="98">
        <f t="shared" si="0"/>
        <v>0</v>
      </c>
      <c r="R25" s="98">
        <f t="shared" si="0"/>
        <v>100487642162</v>
      </c>
      <c r="S25" s="137">
        <f>SUM(S11:S24)</f>
        <v>76.400000000000006</v>
      </c>
    </row>
    <row r="26" spans="1:19" ht="16.5" thickTop="1" x14ac:dyDescent="0.4"/>
  </sheetData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Q11"/>
  <sheetViews>
    <sheetView rightToLeft="1" view="pageBreakPreview" zoomScaleNormal="100" zoomScaleSheetLayoutView="100" workbookViewId="0">
      <selection activeCell="Q15" sqref="Q15"/>
    </sheetView>
  </sheetViews>
  <sheetFormatPr defaultColWidth="9.125" defaultRowHeight="18" x14ac:dyDescent="0.45"/>
  <cols>
    <col min="1" max="1" width="22.625" style="14" customWidth="1"/>
    <col min="2" max="2" width="0.375" style="14" customWidth="1"/>
    <col min="3" max="3" width="9.25" style="14" customWidth="1"/>
    <col min="4" max="4" width="0.75" style="14" customWidth="1"/>
    <col min="5" max="5" width="14.75" style="14" bestFit="1" customWidth="1"/>
    <col min="6" max="6" width="0.625" style="14" customWidth="1"/>
    <col min="7" max="7" width="14.625" style="14" bestFit="1" customWidth="1"/>
    <col min="8" max="8" width="0.625" style="14" customWidth="1"/>
    <col min="9" max="9" width="14.375" style="14" bestFit="1" customWidth="1"/>
    <col min="10" max="10" width="0.375" style="14" customWidth="1"/>
    <col min="11" max="11" width="9.25" style="14" bestFit="1" customWidth="1"/>
    <col min="12" max="12" width="0.625" style="14" customWidth="1"/>
    <col min="13" max="13" width="14.625" style="14" bestFit="1" customWidth="1"/>
    <col min="14" max="14" width="0.25" style="14" customWidth="1"/>
    <col min="15" max="15" width="15.625" style="14" bestFit="1" customWidth="1"/>
    <col min="16" max="16" width="0.625" style="14" customWidth="1"/>
    <col min="17" max="17" width="15.375" style="14" bestFit="1" customWidth="1"/>
    <col min="18" max="16384" width="9.125" style="14"/>
  </cols>
  <sheetData>
    <row r="1" spans="1:17" ht="21" x14ac:dyDescent="0.55000000000000004">
      <c r="A1" s="169" t="str">
        <f>' سهام'!Z2</f>
        <v>صندوق سرمایه گذاری اختصاصی بازارگردانی بازده معاملات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</row>
    <row r="2" spans="1:17" ht="21" x14ac:dyDescent="0.55000000000000004">
      <c r="A2" s="169" t="s">
        <v>86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1:17" ht="21" x14ac:dyDescent="0.55000000000000004">
      <c r="A3" s="169" t="str">
        <f>' سهام'!Z3</f>
        <v>برای ماه منتهی به 1404/11/30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</row>
    <row r="4" spans="1:17" ht="25.5" x14ac:dyDescent="0.45">
      <c r="A4" s="170" t="s">
        <v>123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</row>
    <row r="6" spans="1:17" ht="19.5" customHeight="1" thickBot="1" x14ac:dyDescent="0.5">
      <c r="A6" s="13"/>
      <c r="B6" s="5"/>
      <c r="C6" s="195" t="str">
        <f>' سهام'!Z7</f>
        <v>طی بهمن ماه</v>
      </c>
      <c r="D6" s="195"/>
      <c r="E6" s="195"/>
      <c r="F6" s="195"/>
      <c r="G6" s="195"/>
      <c r="H6" s="195"/>
      <c r="I6" s="195"/>
      <c r="J6" s="9"/>
      <c r="K6" s="195" t="str">
        <f>' سهام'!Z8</f>
        <v>از ابتدای سال مالی تا پایان بهمن ماه</v>
      </c>
      <c r="L6" s="195"/>
      <c r="M6" s="195"/>
      <c r="N6" s="195"/>
      <c r="O6" s="195"/>
      <c r="P6" s="195"/>
      <c r="Q6" s="195"/>
    </row>
    <row r="7" spans="1:17" ht="20.25" customHeight="1" x14ac:dyDescent="0.45">
      <c r="A7" s="199"/>
      <c r="B7" s="196"/>
      <c r="C7" s="200" t="s">
        <v>25</v>
      </c>
      <c r="D7" s="200"/>
      <c r="E7" s="200" t="s">
        <v>21</v>
      </c>
      <c r="F7" s="199"/>
      <c r="G7" s="200" t="s">
        <v>22</v>
      </c>
      <c r="H7" s="199"/>
      <c r="I7" s="200" t="s">
        <v>4</v>
      </c>
      <c r="J7" s="15"/>
      <c r="K7" s="200" t="s">
        <v>25</v>
      </c>
      <c r="L7" s="200"/>
      <c r="M7" s="200" t="s">
        <v>21</v>
      </c>
      <c r="N7" s="199"/>
      <c r="O7" s="200" t="s">
        <v>22</v>
      </c>
      <c r="P7" s="199"/>
      <c r="Q7" s="200" t="s">
        <v>4</v>
      </c>
    </row>
    <row r="8" spans="1:17" ht="20.25" customHeight="1" x14ac:dyDescent="0.45">
      <c r="A8" s="196"/>
      <c r="B8" s="196"/>
      <c r="C8" s="201"/>
      <c r="D8" s="201"/>
      <c r="E8" s="201"/>
      <c r="F8" s="196"/>
      <c r="G8" s="201"/>
      <c r="H8" s="196"/>
      <c r="I8" s="201"/>
      <c r="J8" s="15"/>
      <c r="K8" s="201"/>
      <c r="L8" s="201"/>
      <c r="M8" s="201"/>
      <c r="N8" s="196"/>
      <c r="O8" s="201"/>
      <c r="P8" s="196"/>
      <c r="Q8" s="201"/>
    </row>
    <row r="9" spans="1:17" ht="18.75" thickBot="1" x14ac:dyDescent="0.5">
      <c r="A9" s="196"/>
      <c r="B9" s="196"/>
      <c r="C9" s="65" t="s">
        <v>89</v>
      </c>
      <c r="D9" s="201"/>
      <c r="E9" s="65" t="s">
        <v>88</v>
      </c>
      <c r="F9" s="196"/>
      <c r="G9" s="65" t="s">
        <v>89</v>
      </c>
      <c r="H9" s="196"/>
      <c r="I9" s="195"/>
      <c r="J9" s="10"/>
      <c r="K9" s="65" t="s">
        <v>89</v>
      </c>
      <c r="L9" s="201"/>
      <c r="M9" s="65" t="s">
        <v>89</v>
      </c>
      <c r="N9" s="196"/>
      <c r="O9" s="65" t="s">
        <v>89</v>
      </c>
      <c r="P9" s="196"/>
      <c r="Q9" s="195"/>
    </row>
    <row r="10" spans="1:17" ht="19.5" thickBot="1" x14ac:dyDescent="0.5">
      <c r="A10" s="16" t="s">
        <v>4</v>
      </c>
      <c r="B10" s="17"/>
      <c r="C10" s="97"/>
      <c r="D10" s="18"/>
      <c r="E10" s="97"/>
      <c r="F10" s="17"/>
      <c r="G10" s="97"/>
      <c r="H10" s="17"/>
      <c r="I10" s="97"/>
      <c r="J10" s="17"/>
      <c r="K10" s="97"/>
      <c r="L10" s="18"/>
      <c r="M10" s="97"/>
      <c r="N10" s="17"/>
      <c r="O10" s="97"/>
      <c r="P10" s="17"/>
      <c r="Q10" s="97"/>
    </row>
    <row r="11" spans="1:17" ht="18.75" thickTop="1" x14ac:dyDescent="0.45"/>
  </sheetData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7" right="0.7" top="0.75" bottom="0.75" header="0.3" footer="0.3"/>
  <pageSetup scale="77" orientation="landscape" horizontalDpi="4294967295" verticalDpi="4294967295" r:id="rId1"/>
  <colBreaks count="1" manualBreakCount="1">
    <brk id="17" max="4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Q18"/>
  <sheetViews>
    <sheetView rightToLeft="1" view="pageBreakPreview" zoomScale="110" zoomScaleNormal="100" zoomScaleSheetLayoutView="110" workbookViewId="0">
      <selection activeCell="A3" sqref="A3:H3"/>
    </sheetView>
  </sheetViews>
  <sheetFormatPr defaultRowHeight="14.25" x14ac:dyDescent="0.2"/>
  <cols>
    <col min="1" max="1" width="17.75" bestFit="1" customWidth="1"/>
    <col min="2" max="2" width="18.25" bestFit="1" customWidth="1"/>
    <col min="3" max="3" width="7.625" bestFit="1" customWidth="1"/>
    <col min="4" max="4" width="5.875" bestFit="1" customWidth="1"/>
    <col min="5" max="5" width="11" bestFit="1" customWidth="1"/>
    <col min="6" max="6" width="16.25" bestFit="1" customWidth="1"/>
    <col min="7" max="7" width="5.375" bestFit="1" customWidth="1"/>
    <col min="8" max="8" width="16.875" bestFit="1" customWidth="1"/>
  </cols>
  <sheetData>
    <row r="1" spans="1:17" ht="21" x14ac:dyDescent="0.55000000000000004">
      <c r="A1" s="202" t="str">
        <f>' سهام'!Z2</f>
        <v>صندوق سرمایه گذاری اختصاصی بازارگردانی بازده معاملات</v>
      </c>
      <c r="B1" s="202"/>
      <c r="C1" s="202"/>
      <c r="D1" s="202"/>
      <c r="E1" s="202"/>
      <c r="F1" s="202"/>
      <c r="G1" s="202"/>
      <c r="H1" s="202"/>
      <c r="I1" s="68"/>
      <c r="J1" s="68"/>
      <c r="K1" s="68"/>
      <c r="L1" s="68"/>
      <c r="M1" s="68"/>
      <c r="N1" s="68"/>
      <c r="O1" s="68"/>
      <c r="P1" s="68"/>
      <c r="Q1" s="68"/>
    </row>
    <row r="2" spans="1:17" ht="21" x14ac:dyDescent="0.55000000000000004">
      <c r="A2" s="202" t="s">
        <v>86</v>
      </c>
      <c r="B2" s="202"/>
      <c r="C2" s="202"/>
      <c r="D2" s="202"/>
      <c r="E2" s="202"/>
      <c r="F2" s="202"/>
      <c r="G2" s="202"/>
      <c r="H2" s="202"/>
      <c r="I2" s="68"/>
      <c r="J2" s="68"/>
      <c r="K2" s="68"/>
      <c r="L2" s="68"/>
      <c r="M2" s="68"/>
      <c r="N2" s="68"/>
      <c r="O2" s="68"/>
      <c r="P2" s="68"/>
      <c r="Q2" s="68"/>
    </row>
    <row r="3" spans="1:17" ht="21" x14ac:dyDescent="0.55000000000000004">
      <c r="A3" s="202" t="str">
        <f>' سهام'!Z3</f>
        <v>برای ماه منتهی به 1404/11/30</v>
      </c>
      <c r="B3" s="202"/>
      <c r="C3" s="202"/>
      <c r="D3" s="202"/>
      <c r="E3" s="202"/>
      <c r="F3" s="202"/>
      <c r="G3" s="202"/>
      <c r="H3" s="202"/>
      <c r="I3" s="68"/>
      <c r="J3" s="68"/>
      <c r="K3" s="68"/>
      <c r="L3" s="68"/>
      <c r="M3" s="68"/>
      <c r="N3" s="68"/>
      <c r="O3" s="68"/>
      <c r="P3" s="68"/>
      <c r="Q3" s="68"/>
    </row>
    <row r="5" spans="1:17" ht="25.5" x14ac:dyDescent="0.2">
      <c r="A5" s="170" t="s">
        <v>124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</row>
    <row r="7" spans="1:17" ht="25.5" x14ac:dyDescent="0.2">
      <c r="A7" s="69" t="s">
        <v>92</v>
      </c>
      <c r="B7" s="69" t="s">
        <v>93</v>
      </c>
      <c r="C7" s="69" t="s">
        <v>94</v>
      </c>
      <c r="D7" s="69" t="s">
        <v>95</v>
      </c>
      <c r="E7" s="69" t="s">
        <v>96</v>
      </c>
      <c r="F7" s="70" t="s">
        <v>97</v>
      </c>
      <c r="G7" s="69" t="s">
        <v>98</v>
      </c>
      <c r="H7" s="70" t="s">
        <v>99</v>
      </c>
    </row>
    <row r="8" spans="1:17" ht="17.25" x14ac:dyDescent="0.2">
      <c r="A8" s="204" t="s">
        <v>100</v>
      </c>
      <c r="B8" s="205" t="s">
        <v>101</v>
      </c>
      <c r="C8" s="71" t="s">
        <v>102</v>
      </c>
      <c r="D8" s="71"/>
      <c r="E8" s="71"/>
      <c r="F8" s="71"/>
      <c r="G8" s="71"/>
      <c r="H8" s="71"/>
    </row>
    <row r="9" spans="1:17" ht="17.25" x14ac:dyDescent="0.2">
      <c r="A9" s="204"/>
      <c r="B9" s="205"/>
      <c r="C9" s="71" t="s">
        <v>103</v>
      </c>
      <c r="D9" s="71"/>
      <c r="E9" s="71"/>
      <c r="F9" s="71"/>
      <c r="G9" s="71"/>
      <c r="H9" s="71"/>
    </row>
    <row r="10" spans="1:17" ht="17.25" x14ac:dyDescent="0.2">
      <c r="A10" s="204" t="s">
        <v>100</v>
      </c>
      <c r="B10" s="205" t="s">
        <v>104</v>
      </c>
      <c r="C10" s="71" t="s">
        <v>102</v>
      </c>
      <c r="D10" s="71"/>
      <c r="E10" s="71"/>
      <c r="F10" s="71"/>
      <c r="G10" s="71"/>
      <c r="H10" s="71"/>
    </row>
    <row r="11" spans="1:17" ht="17.25" x14ac:dyDescent="0.2">
      <c r="A11" s="204"/>
      <c r="B11" s="205"/>
      <c r="C11" s="71" t="s">
        <v>105</v>
      </c>
      <c r="D11" s="71"/>
      <c r="E11" s="71"/>
      <c r="F11" s="71"/>
      <c r="G11" s="71"/>
      <c r="H11" s="71"/>
    </row>
    <row r="12" spans="1:17" ht="42.75" x14ac:dyDescent="0.2">
      <c r="A12" s="72" t="s">
        <v>106</v>
      </c>
      <c r="B12" s="73" t="s">
        <v>107</v>
      </c>
      <c r="C12" s="71" t="s">
        <v>108</v>
      </c>
      <c r="D12" s="71"/>
      <c r="E12" s="71"/>
      <c r="F12" s="71"/>
      <c r="G12" s="71"/>
      <c r="H12" s="71"/>
    </row>
    <row r="13" spans="1:17" ht="17.25" x14ac:dyDescent="0.2">
      <c r="A13" s="204" t="s">
        <v>109</v>
      </c>
      <c r="B13" s="204" t="s">
        <v>109</v>
      </c>
      <c r="C13" s="71" t="s">
        <v>110</v>
      </c>
      <c r="D13" s="71"/>
      <c r="E13" s="71"/>
      <c r="F13" s="71"/>
      <c r="G13" s="71"/>
      <c r="H13" s="71"/>
    </row>
    <row r="14" spans="1:17" ht="17.25" x14ac:dyDescent="0.2">
      <c r="A14" s="204"/>
      <c r="B14" s="204"/>
      <c r="C14" s="71" t="s">
        <v>111</v>
      </c>
      <c r="D14" s="71"/>
      <c r="E14" s="71"/>
      <c r="F14" s="71"/>
      <c r="G14" s="71"/>
      <c r="H14" s="71"/>
    </row>
    <row r="15" spans="1:17" ht="17.25" x14ac:dyDescent="0.2">
      <c r="A15" s="204"/>
      <c r="B15" s="204"/>
      <c r="C15" s="71" t="s">
        <v>112</v>
      </c>
      <c r="D15" s="71"/>
      <c r="E15" s="71"/>
      <c r="F15" s="71"/>
      <c r="G15" s="71"/>
      <c r="H15" s="71"/>
    </row>
    <row r="16" spans="1:17" ht="17.25" x14ac:dyDescent="0.2">
      <c r="A16" s="204"/>
      <c r="B16" s="204"/>
      <c r="C16" s="71" t="s">
        <v>113</v>
      </c>
      <c r="D16" s="71"/>
      <c r="E16" s="71"/>
      <c r="F16" s="71"/>
      <c r="G16" s="71"/>
      <c r="H16" s="71"/>
    </row>
    <row r="18" spans="1:6" ht="17.25" x14ac:dyDescent="0.2">
      <c r="A18" s="203" t="s">
        <v>114</v>
      </c>
      <c r="B18" s="203"/>
      <c r="C18" s="203"/>
      <c r="D18" s="203"/>
      <c r="E18" s="203"/>
      <c r="F18" s="203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11"/>
  <sheetViews>
    <sheetView rightToLeft="1" view="pageBreakPreview" zoomScaleNormal="100" zoomScaleSheetLayoutView="100" workbookViewId="0">
      <selection activeCell="E10" sqref="E10"/>
    </sheetView>
  </sheetViews>
  <sheetFormatPr defaultColWidth="9.125" defaultRowHeight="15.75" x14ac:dyDescent="0.4"/>
  <cols>
    <col min="1" max="1" width="33.375" style="6" bestFit="1" customWidth="1"/>
    <col min="2" max="2" width="0.75" style="6" customWidth="1"/>
    <col min="3" max="3" width="11.875" style="6" customWidth="1"/>
    <col min="4" max="4" width="0.25" style="6" customWidth="1"/>
    <col min="5" max="5" width="9.125" style="6" customWidth="1"/>
    <col min="6" max="6" width="0.625" style="6" customWidth="1"/>
    <col min="7" max="7" width="12" style="6" customWidth="1"/>
    <col min="8" max="8" width="0.625" style="6" customWidth="1"/>
    <col min="9" max="9" width="9.125" style="6" customWidth="1"/>
    <col min="10" max="10" width="0.75" style="6" customWidth="1"/>
    <col min="11" max="11" width="9.125" style="6"/>
    <col min="12" max="12" width="10.875" style="6" bestFit="1" customWidth="1"/>
    <col min="13" max="13" width="9.125" style="6"/>
    <col min="14" max="14" width="11.625" style="6" bestFit="1" customWidth="1"/>
    <col min="15" max="16384" width="9.125" style="6"/>
  </cols>
  <sheetData>
    <row r="1" spans="1:11" ht="21" x14ac:dyDescent="0.55000000000000004">
      <c r="A1" s="169" t="str">
        <f>' سهام'!Z2</f>
        <v>صندوق سرمایه گذاری اختصاصی بازارگردانی بازده معاملات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1" ht="21" x14ac:dyDescent="0.55000000000000004">
      <c r="A2" s="169" t="s">
        <v>86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1" ht="21" x14ac:dyDescent="0.55000000000000004">
      <c r="A3" s="169" t="str">
        <f>' سهام'!Z3</f>
        <v>برای ماه منتهی به 1404/11/30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1" ht="25.5" x14ac:dyDescent="0.4">
      <c r="A4" s="170" t="s">
        <v>125</v>
      </c>
      <c r="B4" s="170"/>
      <c r="C4" s="170"/>
      <c r="D4" s="170"/>
      <c r="E4" s="170"/>
      <c r="F4" s="170"/>
      <c r="G4" s="170"/>
      <c r="H4" s="170"/>
      <c r="I4" s="170"/>
      <c r="J4" s="170"/>
    </row>
    <row r="5" spans="1:11" ht="16.5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 x14ac:dyDescent="0.45">
      <c r="A6" s="206" t="s">
        <v>30</v>
      </c>
      <c r="B6" s="206"/>
      <c r="C6" s="207" t="str">
        <f>' سهام'!Z7</f>
        <v>طی بهمن ماه</v>
      </c>
      <c r="D6" s="207"/>
      <c r="E6" s="207"/>
      <c r="F6" s="207"/>
      <c r="G6" s="206" t="str">
        <f>' سهام'!Z8</f>
        <v>از ابتدای سال مالی تا پایان بهمن ماه</v>
      </c>
      <c r="H6" s="206"/>
      <c r="I6" s="206"/>
      <c r="J6" s="206"/>
      <c r="K6" s="5"/>
    </row>
    <row r="7" spans="1:11" ht="59.25" customHeight="1" x14ac:dyDescent="0.4">
      <c r="A7" s="39" t="s">
        <v>26</v>
      </c>
      <c r="B7" s="9"/>
      <c r="C7" s="15" t="s">
        <v>27</v>
      </c>
      <c r="D7" s="9"/>
      <c r="E7" s="15" t="s">
        <v>28</v>
      </c>
      <c r="F7" s="32"/>
      <c r="G7" s="15" t="s">
        <v>27</v>
      </c>
      <c r="H7" s="9"/>
      <c r="I7" s="15" t="s">
        <v>28</v>
      </c>
      <c r="J7" s="9"/>
      <c r="K7" s="9"/>
    </row>
    <row r="8" spans="1:11" ht="22.5" customHeight="1" thickBot="1" x14ac:dyDescent="0.45">
      <c r="A8" s="31"/>
      <c r="B8" s="9"/>
      <c r="C8" s="65" t="s">
        <v>89</v>
      </c>
      <c r="D8" s="9"/>
      <c r="E8" s="31"/>
      <c r="F8" s="9"/>
      <c r="G8" s="65" t="s">
        <v>89</v>
      </c>
      <c r="H8" s="9"/>
      <c r="I8" s="31"/>
      <c r="J8" s="9"/>
      <c r="K8" s="9"/>
    </row>
    <row r="9" spans="1:11" ht="22.5" customHeight="1" thickBot="1" x14ac:dyDescent="0.45">
      <c r="A9" s="10" t="s">
        <v>144</v>
      </c>
      <c r="B9" s="9"/>
      <c r="C9" s="139">
        <v>257171</v>
      </c>
      <c r="D9" s="95"/>
      <c r="E9" s="163">
        <v>0.77</v>
      </c>
      <c r="F9" s="95"/>
      <c r="G9" s="140">
        <v>590823</v>
      </c>
      <c r="H9" s="95"/>
      <c r="I9" s="141">
        <v>1.17</v>
      </c>
      <c r="J9" s="9"/>
      <c r="K9" s="9"/>
    </row>
    <row r="10" spans="1:11" ht="16.5" thickBot="1" x14ac:dyDescent="0.45">
      <c r="A10" s="8" t="s">
        <v>4</v>
      </c>
      <c r="B10" s="9"/>
      <c r="C10" s="101">
        <f>SUM(C9)</f>
        <v>257171</v>
      </c>
      <c r="D10" s="95"/>
      <c r="E10" s="142">
        <f>SUM(E9)</f>
        <v>0.77</v>
      </c>
      <c r="F10" s="95"/>
      <c r="G10" s="101">
        <f>SUM(G9)</f>
        <v>590823</v>
      </c>
      <c r="H10" s="95"/>
      <c r="I10" s="142">
        <f>SUM(I9)</f>
        <v>1.17</v>
      </c>
      <c r="J10" s="9"/>
      <c r="K10" s="9"/>
    </row>
    <row r="11" spans="1:11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E11"/>
  <sheetViews>
    <sheetView rightToLeft="1" view="pageBreakPreview" zoomScaleNormal="100" zoomScaleSheetLayoutView="100" workbookViewId="0">
      <selection activeCell="D13" sqref="D13"/>
    </sheetView>
  </sheetViews>
  <sheetFormatPr defaultRowHeight="14.25" x14ac:dyDescent="0.2"/>
  <cols>
    <col min="1" max="1" width="32.375" customWidth="1"/>
    <col min="2" max="2" width="1.375" customWidth="1"/>
    <col min="3" max="3" width="14.5" bestFit="1" customWidth="1"/>
    <col min="4" max="4" width="1.25" customWidth="1"/>
    <col min="5" max="5" width="20.375" bestFit="1" customWidth="1"/>
  </cols>
  <sheetData>
    <row r="1" spans="1:5" ht="21" x14ac:dyDescent="0.2">
      <c r="A1" s="202" t="str">
        <f>' سهام'!Z2</f>
        <v>صندوق سرمایه گذاری اختصاصی بازارگردانی بازده معاملات</v>
      </c>
      <c r="B1" s="202"/>
      <c r="C1" s="202"/>
      <c r="D1" s="202"/>
      <c r="E1" s="202"/>
    </row>
    <row r="2" spans="1:5" ht="21" x14ac:dyDescent="0.2">
      <c r="A2" s="202" t="s">
        <v>86</v>
      </c>
      <c r="B2" s="202"/>
      <c r="C2" s="202"/>
      <c r="D2" s="202"/>
      <c r="E2" s="202"/>
    </row>
    <row r="3" spans="1:5" ht="21" x14ac:dyDescent="0.2">
      <c r="A3" s="202" t="str">
        <f>' سهام'!Z3</f>
        <v>برای ماه منتهی به 1404/11/30</v>
      </c>
      <c r="B3" s="202"/>
      <c r="C3" s="202"/>
      <c r="D3" s="202"/>
      <c r="E3" s="202"/>
    </row>
    <row r="4" spans="1:5" ht="25.5" x14ac:dyDescent="0.2">
      <c r="A4" s="170" t="s">
        <v>126</v>
      </c>
      <c r="B4" s="170"/>
      <c r="C4" s="170"/>
      <c r="D4" s="170"/>
      <c r="E4" s="170"/>
    </row>
    <row r="5" spans="1:5" ht="32.25" thickBot="1" x14ac:dyDescent="0.25">
      <c r="A5" s="13"/>
      <c r="B5" s="5"/>
      <c r="C5" s="31" t="str">
        <f>' سهام'!Z7</f>
        <v>طی بهمن ماه</v>
      </c>
      <c r="D5" s="9"/>
      <c r="E5" s="31" t="str">
        <f>' سهام'!Z8</f>
        <v>از ابتدای سال مالی تا پایان بهمن ماه</v>
      </c>
    </row>
    <row r="6" spans="1:5" ht="16.5" customHeight="1" x14ac:dyDescent="0.2">
      <c r="A6" s="200" t="s">
        <v>42</v>
      </c>
      <c r="B6" s="196"/>
      <c r="C6" s="200" t="s">
        <v>8</v>
      </c>
      <c r="D6" s="15"/>
      <c r="E6" s="200" t="s">
        <v>8</v>
      </c>
    </row>
    <row r="7" spans="1:5" ht="16.5" thickBot="1" x14ac:dyDescent="0.25">
      <c r="A7" s="195"/>
      <c r="B7" s="196"/>
      <c r="C7" s="195"/>
      <c r="D7" s="10"/>
      <c r="E7" s="195"/>
    </row>
    <row r="8" spans="1:5" ht="18.75" x14ac:dyDescent="0.2">
      <c r="A8" s="9" t="s">
        <v>42</v>
      </c>
      <c r="B8" s="9"/>
      <c r="C8" s="18">
        <v>0</v>
      </c>
      <c r="D8" s="10"/>
      <c r="E8" s="155">
        <v>4544937283</v>
      </c>
    </row>
    <row r="9" spans="1:5" ht="18.75" x14ac:dyDescent="0.2">
      <c r="A9" s="154" t="s">
        <v>163</v>
      </c>
      <c r="B9" s="17"/>
      <c r="C9" s="18">
        <v>0</v>
      </c>
      <c r="D9" s="118"/>
      <c r="E9" s="117">
        <v>25983582560</v>
      </c>
    </row>
    <row r="10" spans="1:5" ht="19.5" thickBot="1" x14ac:dyDescent="0.25">
      <c r="A10" s="16" t="s">
        <v>4</v>
      </c>
      <c r="B10" s="17"/>
      <c r="C10" s="143">
        <f>SUM(C9:C9)</f>
        <v>0</v>
      </c>
      <c r="D10" s="118"/>
      <c r="E10" s="143">
        <f>SUM(E9:E9)</f>
        <v>25983582560</v>
      </c>
    </row>
    <row r="11" spans="1:5" ht="15" thickTop="1" x14ac:dyDescent="0.2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V10"/>
  <sheetViews>
    <sheetView rightToLeft="1" view="pageBreakPreview" zoomScale="98" zoomScaleNormal="100" zoomScaleSheetLayoutView="98" workbookViewId="0">
      <selection activeCell="Q6" sqref="Q6"/>
    </sheetView>
  </sheetViews>
  <sheetFormatPr defaultColWidth="9.125" defaultRowHeight="12.75" x14ac:dyDescent="0.2"/>
  <cols>
    <col min="1" max="1" width="15" style="40" customWidth="1"/>
    <col min="2" max="2" width="0.875" style="40" customWidth="1"/>
    <col min="3" max="3" width="10.625" style="40" customWidth="1"/>
    <col min="4" max="4" width="1" style="40" customWidth="1"/>
    <col min="5" max="5" width="14.75" style="40" customWidth="1"/>
    <col min="6" max="6" width="1" style="40" customWidth="1"/>
    <col min="7" max="7" width="9.125" style="40"/>
    <col min="8" max="8" width="0.875" style="40" customWidth="1"/>
    <col min="9" max="9" width="9.125" style="40"/>
    <col min="10" max="10" width="1" style="40" customWidth="1"/>
    <col min="11" max="11" width="9.125" style="40"/>
    <col min="12" max="12" width="1.125" style="40" customWidth="1"/>
    <col min="13" max="13" width="11" style="40" customWidth="1"/>
    <col min="14" max="14" width="0.875" style="40" customWidth="1"/>
    <col min="15" max="15" width="9.125" style="40"/>
    <col min="16" max="16" width="1" style="40" customWidth="1"/>
    <col min="17" max="17" width="9.125" style="40"/>
    <col min="18" max="18" width="0.75" style="40" customWidth="1"/>
    <col min="19" max="16384" width="9.125" style="40"/>
  </cols>
  <sheetData>
    <row r="1" spans="1:22" ht="21" x14ac:dyDescent="0.55000000000000004">
      <c r="A1" s="208" t="str">
        <f>' سهام'!Z2</f>
        <v>صندوق سرمایه گذاری اختصاصی بازارگردانی بازده معاملات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</row>
    <row r="2" spans="1:22" ht="21" x14ac:dyDescent="0.55000000000000004">
      <c r="A2" s="208" t="s">
        <v>86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</row>
    <row r="3" spans="1:22" ht="21" x14ac:dyDescent="0.55000000000000004">
      <c r="A3" s="208" t="str">
        <f>' سهام'!Z3</f>
        <v>برای ماه منتهی به 1404/11/30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</row>
    <row r="4" spans="1:22" ht="25.5" x14ac:dyDescent="0.2">
      <c r="A4" s="170" t="s">
        <v>20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42"/>
      <c r="U4" s="42"/>
      <c r="V4" s="42"/>
    </row>
    <row r="5" spans="1:22" ht="16.5" customHeight="1" thickBot="1" x14ac:dyDescent="0.45">
      <c r="A5" s="6"/>
      <c r="B5" s="6"/>
      <c r="C5" s="172" t="s">
        <v>67</v>
      </c>
      <c r="D5" s="172"/>
      <c r="E5" s="172"/>
      <c r="F5" s="172"/>
      <c r="G5" s="172"/>
      <c r="H5" s="6"/>
      <c r="I5" s="195" t="str">
        <f>' سهام'!Z7</f>
        <v>طی بهمن ماه</v>
      </c>
      <c r="J5" s="195"/>
      <c r="K5" s="195"/>
      <c r="L5" s="195"/>
      <c r="M5" s="195"/>
      <c r="N5" s="5"/>
      <c r="O5" s="195" t="str">
        <f>' سهام'!Z8</f>
        <v>از ابتدای سال مالی تا پایان بهمن ماه</v>
      </c>
      <c r="P5" s="195"/>
      <c r="Q5" s="195"/>
      <c r="R5" s="195"/>
      <c r="S5" s="195"/>
      <c r="T5" s="5"/>
      <c r="U5" s="5"/>
      <c r="V5" s="5"/>
    </row>
    <row r="6" spans="1:22" ht="47.25" customHeight="1" thickBot="1" x14ac:dyDescent="0.45">
      <c r="A6" s="51" t="s">
        <v>46</v>
      </c>
      <c r="B6" s="52"/>
      <c r="C6" s="53" t="s">
        <v>61</v>
      </c>
      <c r="D6" s="54"/>
      <c r="E6" s="51" t="s">
        <v>66</v>
      </c>
      <c r="F6" s="52"/>
      <c r="G6" s="51" t="s">
        <v>62</v>
      </c>
      <c r="H6" s="52"/>
      <c r="I6" s="51" t="s">
        <v>63</v>
      </c>
      <c r="J6" s="52"/>
      <c r="K6" s="30" t="s">
        <v>64</v>
      </c>
      <c r="L6" s="52"/>
      <c r="M6" s="51" t="s">
        <v>65</v>
      </c>
      <c r="N6" s="6"/>
      <c r="O6" s="51" t="s">
        <v>63</v>
      </c>
      <c r="P6" s="52"/>
      <c r="Q6" s="55" t="s">
        <v>64</v>
      </c>
      <c r="R6" s="52"/>
      <c r="S6" s="51" t="s">
        <v>65</v>
      </c>
    </row>
    <row r="7" spans="1:22" ht="15.75" x14ac:dyDescent="0.2">
      <c r="C7" s="10" t="s">
        <v>24</v>
      </c>
      <c r="E7" s="10" t="s">
        <v>24</v>
      </c>
      <c r="G7" s="10" t="s">
        <v>24</v>
      </c>
      <c r="I7" s="10" t="s">
        <v>24</v>
      </c>
      <c r="K7" s="10" t="s">
        <v>24</v>
      </c>
      <c r="M7" s="10" t="s">
        <v>24</v>
      </c>
      <c r="O7" s="10" t="s">
        <v>24</v>
      </c>
      <c r="Q7" s="10" t="s">
        <v>24</v>
      </c>
      <c r="S7" s="10" t="s">
        <v>24</v>
      </c>
    </row>
    <row r="8" spans="1:22" ht="16.5" thickBot="1" x14ac:dyDescent="0.25">
      <c r="C8" s="10" t="s">
        <v>24</v>
      </c>
      <c r="E8" s="10" t="s">
        <v>24</v>
      </c>
      <c r="G8" s="10" t="s">
        <v>24</v>
      </c>
      <c r="I8" s="11" t="s">
        <v>24</v>
      </c>
      <c r="K8" s="11" t="s">
        <v>24</v>
      </c>
      <c r="M8" s="11" t="s">
        <v>24</v>
      </c>
      <c r="O8" s="11" t="s">
        <v>24</v>
      </c>
      <c r="Q8" s="11" t="s">
        <v>24</v>
      </c>
      <c r="S8" s="11" t="s">
        <v>24</v>
      </c>
    </row>
    <row r="9" spans="1:22" ht="16.5" thickBot="1" x14ac:dyDescent="0.25">
      <c r="I9" s="12" t="s">
        <v>24</v>
      </c>
      <c r="K9" s="12" t="s">
        <v>24</v>
      </c>
      <c r="M9" s="12" t="s">
        <v>24</v>
      </c>
      <c r="O9" s="12" t="s">
        <v>24</v>
      </c>
      <c r="Q9" s="12" t="s">
        <v>24</v>
      </c>
      <c r="S9" s="12" t="s">
        <v>24</v>
      </c>
    </row>
    <row r="10" spans="1:22" ht="13.5" thickTop="1" x14ac:dyDescent="0.2"/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98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O10"/>
  <sheetViews>
    <sheetView rightToLeft="1" view="pageBreakPreview" zoomScale="106" zoomScaleNormal="100" zoomScaleSheetLayoutView="106" workbookViewId="0">
      <selection activeCell="M18" sqref="M18"/>
    </sheetView>
  </sheetViews>
  <sheetFormatPr defaultColWidth="9.125" defaultRowHeight="12.75" x14ac:dyDescent="0.2"/>
  <cols>
    <col min="1" max="1" width="15" style="78" customWidth="1"/>
    <col min="2" max="2" width="0.875" style="78" customWidth="1"/>
    <col min="3" max="3" width="10.625" style="78" customWidth="1"/>
    <col min="4" max="4" width="1" style="78" customWidth="1"/>
    <col min="5" max="5" width="14.75" style="78" customWidth="1"/>
    <col min="6" max="6" width="1" style="78" customWidth="1"/>
    <col min="7" max="7" width="9.125" style="78"/>
    <col min="8" max="8" width="0.875" style="78" customWidth="1"/>
    <col min="9" max="9" width="19.75" style="78" customWidth="1"/>
    <col min="10" max="10" width="1" style="78" customWidth="1"/>
    <col min="11" max="11" width="16.375" style="78" bestFit="1" customWidth="1"/>
    <col min="12" max="16384" width="9.125" style="78"/>
  </cols>
  <sheetData>
    <row r="1" spans="1:15" ht="21" x14ac:dyDescent="0.2">
      <c r="A1" s="194" t="str">
        <f>' سهام'!Z2</f>
        <v>صندوق سرمایه گذاری اختصاصی بازارگردانی بازده معاملات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79"/>
    </row>
    <row r="2" spans="1:15" ht="21" x14ac:dyDescent="0.2">
      <c r="A2" s="194" t="s">
        <v>86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79"/>
    </row>
    <row r="3" spans="1:15" ht="21" x14ac:dyDescent="0.2">
      <c r="A3" s="194" t="str">
        <f>' سهام'!Z3</f>
        <v>برای ماه منتهی به 1404/11/30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79"/>
    </row>
    <row r="4" spans="1:15" ht="25.5" x14ac:dyDescent="0.2">
      <c r="A4" s="170" t="s">
        <v>128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42"/>
      <c r="M4" s="42"/>
      <c r="N4" s="42"/>
      <c r="O4" s="42"/>
    </row>
    <row r="5" spans="1:15" ht="32.25" thickBot="1" x14ac:dyDescent="0.25">
      <c r="A5" s="80"/>
      <c r="B5" s="80"/>
      <c r="C5" s="80"/>
      <c r="D5" s="80"/>
      <c r="E5" s="80"/>
      <c r="F5" s="80"/>
      <c r="G5" s="80"/>
      <c r="H5" s="80"/>
      <c r="I5" s="13" t="str">
        <f>' سهام'!Z7</f>
        <v>طی بهمن ماه</v>
      </c>
      <c r="J5" s="13"/>
      <c r="K5" s="13" t="str">
        <f>' سهام'!Z8</f>
        <v>از ابتدای سال مالی تا پایان بهمن ماه</v>
      </c>
      <c r="L5" s="15"/>
    </row>
    <row r="6" spans="1:15" ht="47.25" customHeight="1" thickBot="1" x14ac:dyDescent="0.25">
      <c r="A6" s="30" t="s">
        <v>132</v>
      </c>
      <c r="B6" s="77"/>
      <c r="C6" s="30" t="s">
        <v>133</v>
      </c>
      <c r="D6" s="77"/>
      <c r="E6" s="30" t="s">
        <v>137</v>
      </c>
      <c r="F6" s="77"/>
      <c r="G6" s="30" t="s">
        <v>134</v>
      </c>
      <c r="H6" s="77"/>
      <c r="I6" s="30" t="s">
        <v>138</v>
      </c>
      <c r="J6" s="77"/>
      <c r="K6" s="30" t="s">
        <v>138</v>
      </c>
    </row>
    <row r="7" spans="1:15" ht="15.75" x14ac:dyDescent="0.2">
      <c r="A7" s="78" t="s">
        <v>140</v>
      </c>
      <c r="C7" s="10" t="s">
        <v>24</v>
      </c>
      <c r="E7" s="10" t="s">
        <v>24</v>
      </c>
      <c r="G7" s="10" t="s">
        <v>24</v>
      </c>
      <c r="I7" s="10" t="s">
        <v>24</v>
      </c>
      <c r="K7" s="10" t="s">
        <v>24</v>
      </c>
    </row>
    <row r="8" spans="1:15" ht="16.5" thickBot="1" x14ac:dyDescent="0.25">
      <c r="A8" s="78" t="s">
        <v>140</v>
      </c>
      <c r="C8" s="10" t="s">
        <v>24</v>
      </c>
      <c r="E8" s="10" t="s">
        <v>24</v>
      </c>
      <c r="G8" s="10" t="s">
        <v>24</v>
      </c>
      <c r="I8" s="11" t="s">
        <v>24</v>
      </c>
      <c r="K8" s="11" t="s">
        <v>24</v>
      </c>
    </row>
    <row r="9" spans="1:15" ht="16.5" thickBot="1" x14ac:dyDescent="0.25">
      <c r="I9" s="12" t="s">
        <v>24</v>
      </c>
      <c r="K9" s="12" t="s">
        <v>24</v>
      </c>
    </row>
    <row r="10" spans="1:15" ht="13.5" thickTop="1" x14ac:dyDescent="0.2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R8"/>
  <sheetViews>
    <sheetView rightToLeft="1" workbookViewId="0">
      <selection activeCell="G16" sqref="G16"/>
    </sheetView>
  </sheetViews>
  <sheetFormatPr defaultRowHeight="14.25" x14ac:dyDescent="0.2"/>
  <cols>
    <col min="1" max="1" width="20.125" customWidth="1"/>
    <col min="2" max="2" width="12.625" customWidth="1"/>
    <col min="3" max="3" width="0.875" customWidth="1"/>
    <col min="4" max="4" width="12.375" customWidth="1"/>
    <col min="5" max="5" width="1.25" customWidth="1"/>
    <col min="6" max="6" width="10.75" customWidth="1"/>
    <col min="7" max="7" width="1" customWidth="1"/>
    <col min="9" max="9" width="0.875" customWidth="1"/>
    <col min="11" max="11" width="0.75" customWidth="1"/>
    <col min="13" max="13" width="0.75" customWidth="1"/>
    <col min="15" max="15" width="0.625" customWidth="1"/>
    <col min="17" max="17" width="0.625" customWidth="1"/>
  </cols>
  <sheetData>
    <row r="1" spans="1:18" ht="19.5" x14ac:dyDescent="0.5">
      <c r="A1" s="210" t="str">
        <f>' سهام'!Z2</f>
        <v>صندوق سرمایه گذاری اختصاصی بازارگردانی بازده معاملات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</row>
    <row r="2" spans="1:18" ht="19.5" x14ac:dyDescent="0.5">
      <c r="A2" s="210" t="s">
        <v>86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</row>
    <row r="3" spans="1:18" ht="19.5" x14ac:dyDescent="0.5">
      <c r="A3" s="210" t="str">
        <f>' سهام'!Z3</f>
        <v>برای ماه منتهی به 1404/11/30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</row>
    <row r="4" spans="1:18" ht="25.5" x14ac:dyDescent="0.2">
      <c r="A4" s="170" t="s">
        <v>141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</row>
    <row r="5" spans="1:18" ht="16.5" customHeight="1" thickBot="1" x14ac:dyDescent="0.5">
      <c r="A5" s="46"/>
      <c r="B5" s="209"/>
      <c r="C5" s="209"/>
      <c r="D5" s="209"/>
      <c r="E5" s="209"/>
      <c r="F5" s="209"/>
      <c r="G5" s="14"/>
      <c r="H5" s="195" t="str">
        <f>' سهام'!Z7</f>
        <v>طی بهمن ماه</v>
      </c>
      <c r="I5" s="195"/>
      <c r="J5" s="195"/>
      <c r="K5" s="195"/>
      <c r="L5" s="195"/>
      <c r="M5" s="14"/>
      <c r="N5" s="195" t="str">
        <f>' سهام'!Z8</f>
        <v>از ابتدای سال مالی تا پایان بهمن ماه</v>
      </c>
      <c r="O5" s="195"/>
      <c r="P5" s="195"/>
      <c r="Q5" s="195"/>
      <c r="R5" s="195"/>
    </row>
    <row r="6" spans="1:18" ht="38.25" customHeight="1" thickBot="1" x14ac:dyDescent="0.5">
      <c r="A6" s="14" t="s">
        <v>59</v>
      </c>
      <c r="B6" s="56" t="s">
        <v>68</v>
      </c>
      <c r="C6" s="57"/>
      <c r="D6" s="56" t="s">
        <v>35</v>
      </c>
      <c r="E6" s="57"/>
      <c r="F6" s="56" t="s">
        <v>57</v>
      </c>
      <c r="G6" s="57"/>
      <c r="H6" s="56" t="s">
        <v>87</v>
      </c>
      <c r="I6" s="57"/>
      <c r="J6" s="56" t="s">
        <v>64</v>
      </c>
      <c r="K6" s="57"/>
      <c r="L6" s="56" t="s">
        <v>69</v>
      </c>
      <c r="M6" s="14"/>
      <c r="N6" s="56" t="s">
        <v>87</v>
      </c>
      <c r="O6" s="57"/>
      <c r="P6" s="56" t="s">
        <v>64</v>
      </c>
      <c r="Q6" s="57"/>
      <c r="R6" s="56" t="s">
        <v>69</v>
      </c>
    </row>
    <row r="7" spans="1:18" ht="18.75" thickBot="1" x14ac:dyDescent="0.5">
      <c r="A7" s="14"/>
      <c r="B7" s="14"/>
      <c r="C7" s="14"/>
      <c r="D7" s="14"/>
      <c r="E7" s="14"/>
      <c r="F7" s="14"/>
      <c r="G7" s="14"/>
      <c r="H7" s="12" t="s">
        <v>24</v>
      </c>
      <c r="I7" s="14"/>
      <c r="J7" s="12" t="s">
        <v>24</v>
      </c>
      <c r="K7" s="14"/>
      <c r="L7" s="12" t="s">
        <v>24</v>
      </c>
      <c r="M7" s="14"/>
      <c r="N7" s="12" t="s">
        <v>24</v>
      </c>
      <c r="O7" s="14"/>
      <c r="P7" s="12" t="s">
        <v>24</v>
      </c>
      <c r="Q7" s="14"/>
      <c r="R7" s="12" t="s">
        <v>24</v>
      </c>
    </row>
    <row r="8" spans="1:18" ht="18.75" thickTop="1" x14ac:dyDescent="0.4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R9"/>
  <sheetViews>
    <sheetView rightToLeft="1" workbookViewId="0">
      <selection activeCell="L15" sqref="L15"/>
    </sheetView>
  </sheetViews>
  <sheetFormatPr defaultRowHeight="14.25" x14ac:dyDescent="0.2"/>
  <cols>
    <col min="1" max="1" width="37" bestFit="1" customWidth="1"/>
    <col min="2" max="2" width="14.375" bestFit="1" customWidth="1"/>
    <col min="3" max="3" width="0.875" customWidth="1"/>
    <col min="4" max="4" width="12.375" bestFit="1" customWidth="1"/>
    <col min="5" max="5" width="0.75" customWidth="1"/>
    <col min="6" max="6" width="14.375" bestFit="1" customWidth="1"/>
    <col min="7" max="7" width="0.75" customWidth="1"/>
    <col min="8" max="8" width="14.375" bestFit="1" customWidth="1"/>
    <col min="9" max="9" width="0.625" customWidth="1"/>
    <col min="10" max="10" width="10.25" bestFit="1" customWidth="1"/>
    <col min="11" max="11" width="0.625" customWidth="1"/>
    <col min="12" max="12" width="14.375" bestFit="1" customWidth="1"/>
  </cols>
  <sheetData>
    <row r="1" spans="1:18" ht="19.5" x14ac:dyDescent="0.5">
      <c r="A1" s="210" t="str">
        <f>' سهام'!Z2</f>
        <v>صندوق سرمایه گذاری اختصاصی بازارگردانی بازده معاملات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8" ht="19.5" x14ac:dyDescent="0.5">
      <c r="A2" s="210" t="s">
        <v>86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8" ht="19.5" x14ac:dyDescent="0.5">
      <c r="A3" s="210" t="str">
        <f>' سهام'!Z3</f>
        <v>برای ماه منتهی به 1404/11/30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</row>
    <row r="4" spans="1:18" ht="25.5" x14ac:dyDescent="0.2">
      <c r="A4" s="170" t="s">
        <v>142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1:18" ht="16.5" customHeight="1" thickBot="1" x14ac:dyDescent="0.5">
      <c r="A5" s="46"/>
      <c r="B5" s="195" t="str">
        <f>' سهام'!Z7</f>
        <v>طی بهمن ماه</v>
      </c>
      <c r="C5" s="201"/>
      <c r="D5" s="195"/>
      <c r="E5" s="201"/>
      <c r="F5" s="195"/>
      <c r="G5" s="14"/>
      <c r="H5" s="195" t="str">
        <f>' سهام'!Z8</f>
        <v>از ابتدای سال مالی تا پایان بهمن ماه</v>
      </c>
      <c r="I5" s="201"/>
      <c r="J5" s="195"/>
      <c r="K5" s="201"/>
      <c r="L5" s="195"/>
    </row>
    <row r="6" spans="1:18" ht="38.25" customHeight="1" thickBot="1" x14ac:dyDescent="0.5">
      <c r="A6" s="105" t="s">
        <v>59</v>
      </c>
      <c r="B6" s="56" t="s">
        <v>87</v>
      </c>
      <c r="C6" s="57"/>
      <c r="D6" s="56" t="s">
        <v>64</v>
      </c>
      <c r="E6" s="57"/>
      <c r="F6" s="56" t="s">
        <v>69</v>
      </c>
      <c r="G6" s="14"/>
      <c r="H6" s="56" t="s">
        <v>87</v>
      </c>
      <c r="I6" s="57"/>
      <c r="J6" s="56" t="s">
        <v>64</v>
      </c>
      <c r="K6" s="57"/>
      <c r="L6" s="56" t="s">
        <v>69</v>
      </c>
      <c r="R6" s="145"/>
    </row>
    <row r="7" spans="1:18" ht="27.75" customHeight="1" x14ac:dyDescent="0.45">
      <c r="A7" s="14" t="s">
        <v>145</v>
      </c>
      <c r="B7" s="102">
        <v>257171</v>
      </c>
      <c r="C7" s="103"/>
      <c r="D7" s="102">
        <v>0</v>
      </c>
      <c r="E7" s="103"/>
      <c r="F7" s="102">
        <v>257171</v>
      </c>
      <c r="G7" s="104"/>
      <c r="H7" s="102">
        <v>590823</v>
      </c>
      <c r="I7" s="103"/>
      <c r="J7" s="102">
        <v>0</v>
      </c>
      <c r="K7" s="103"/>
      <c r="L7" s="102">
        <v>590823</v>
      </c>
    </row>
    <row r="8" spans="1:18" ht="19.5" thickBot="1" x14ac:dyDescent="0.5">
      <c r="A8" s="14" t="s">
        <v>4</v>
      </c>
      <c r="B8" s="144">
        <f>SUM(B7)</f>
        <v>257171</v>
      </c>
      <c r="C8" s="144">
        <f t="shared" ref="C8:L8" si="0">SUM(C7)</f>
        <v>0</v>
      </c>
      <c r="D8" s="144">
        <f t="shared" si="0"/>
        <v>0</v>
      </c>
      <c r="E8" s="144">
        <f t="shared" si="0"/>
        <v>0</v>
      </c>
      <c r="F8" s="144">
        <f t="shared" si="0"/>
        <v>257171</v>
      </c>
      <c r="G8" s="144">
        <f t="shared" si="0"/>
        <v>0</v>
      </c>
      <c r="H8" s="144">
        <f>SUM(H7)</f>
        <v>590823</v>
      </c>
      <c r="I8" s="144">
        <f t="shared" si="0"/>
        <v>0</v>
      </c>
      <c r="J8" s="144">
        <f t="shared" si="0"/>
        <v>0</v>
      </c>
      <c r="K8" s="144">
        <f t="shared" si="0"/>
        <v>0</v>
      </c>
      <c r="L8" s="144">
        <f t="shared" si="0"/>
        <v>590823</v>
      </c>
    </row>
    <row r="9" spans="1:18" ht="18.75" thickTop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R30"/>
  <sheetViews>
    <sheetView rightToLeft="1" zoomScale="80" zoomScaleNormal="80" workbookViewId="0">
      <selection activeCell="A23" sqref="A23"/>
    </sheetView>
  </sheetViews>
  <sheetFormatPr defaultRowHeight="14.25" x14ac:dyDescent="0.2"/>
  <cols>
    <col min="1" max="1" width="28.625" bestFit="1" customWidth="1"/>
    <col min="2" max="2" width="12.625" bestFit="1" customWidth="1"/>
    <col min="3" max="3" width="0.875" customWidth="1"/>
    <col min="4" max="4" width="18" bestFit="1" customWidth="1"/>
    <col min="5" max="5" width="0.625" customWidth="1"/>
    <col min="6" max="6" width="17.375" bestFit="1" customWidth="1"/>
    <col min="7" max="7" width="0.875" customWidth="1"/>
    <col min="8" max="8" width="14.625" bestFit="1" customWidth="1"/>
    <col min="9" max="9" width="0.625" customWidth="1"/>
    <col min="10" max="10" width="12.75" bestFit="1" customWidth="1"/>
    <col min="11" max="11" width="0.375" customWidth="1"/>
    <col min="12" max="12" width="17.5" bestFit="1" customWidth="1"/>
    <col min="13" max="13" width="0.375" customWidth="1"/>
    <col min="14" max="14" width="17.125" bestFit="1" customWidth="1"/>
    <col min="15" max="15" width="0.625" customWidth="1"/>
    <col min="16" max="16" width="16.375" customWidth="1"/>
  </cols>
  <sheetData>
    <row r="1" spans="1:18" ht="21" x14ac:dyDescent="0.55000000000000004">
      <c r="A1" s="208" t="str">
        <f>' سهام'!Z2</f>
        <v>صندوق سرمایه گذاری اختصاصی بازارگردانی بازده معاملات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1:18" ht="21" x14ac:dyDescent="0.55000000000000004">
      <c r="A2" s="208" t="s">
        <v>86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1:18" ht="21" x14ac:dyDescent="0.55000000000000004">
      <c r="A3" s="208" t="str">
        <f>' سهام'!Z3</f>
        <v>برای ماه منتهی به 1404/11/30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1:18" ht="25.5" x14ac:dyDescent="0.2">
      <c r="A4" s="170" t="s">
        <v>78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18" ht="16.5" customHeight="1" thickBot="1" x14ac:dyDescent="0.6">
      <c r="A5" s="60"/>
      <c r="B5" s="195" t="str">
        <f>' سهام'!Z7</f>
        <v>طی بهمن ماه</v>
      </c>
      <c r="C5" s="195"/>
      <c r="D5" s="195"/>
      <c r="E5" s="195"/>
      <c r="F5" s="195"/>
      <c r="G5" s="195"/>
      <c r="H5" s="195"/>
      <c r="I5" s="60"/>
      <c r="J5" s="195" t="str">
        <f>' سهام'!Z8</f>
        <v>از ابتدای سال مالی تا پایان بهمن ماه</v>
      </c>
      <c r="K5" s="195"/>
      <c r="L5" s="195"/>
      <c r="M5" s="195"/>
      <c r="N5" s="195"/>
      <c r="O5" s="195"/>
      <c r="P5" s="195"/>
    </row>
    <row r="6" spans="1:18" ht="39.75" thickBot="1" x14ac:dyDescent="0.6">
      <c r="A6" s="61" t="s">
        <v>59</v>
      </c>
      <c r="B6" s="62" t="s">
        <v>5</v>
      </c>
      <c r="C6" s="61"/>
      <c r="D6" s="63" t="s">
        <v>74</v>
      </c>
      <c r="E6" s="61"/>
      <c r="F6" s="62" t="s">
        <v>71</v>
      </c>
      <c r="G6" s="61"/>
      <c r="H6" s="64" t="s">
        <v>75</v>
      </c>
      <c r="I6" s="60"/>
      <c r="J6" s="62" t="s">
        <v>5</v>
      </c>
      <c r="K6" s="61"/>
      <c r="L6" s="63" t="s">
        <v>33</v>
      </c>
      <c r="M6" s="61"/>
      <c r="N6" s="62" t="s">
        <v>71</v>
      </c>
      <c r="O6" s="61"/>
      <c r="P6" s="64" t="s">
        <v>75</v>
      </c>
    </row>
    <row r="7" spans="1:18" ht="31.5" customHeight="1" x14ac:dyDescent="0.2">
      <c r="A7" s="99" t="s">
        <v>147</v>
      </c>
      <c r="B7" s="150">
        <v>317075</v>
      </c>
      <c r="C7" s="149"/>
      <c r="D7" s="150">
        <v>2911598519</v>
      </c>
      <c r="E7" s="150"/>
      <c r="F7" s="150">
        <v>-2850070186</v>
      </c>
      <c r="G7" s="150"/>
      <c r="H7" s="150">
        <v>61528333</v>
      </c>
      <c r="I7" s="150"/>
      <c r="J7" s="150">
        <v>1823452</v>
      </c>
      <c r="K7" s="150"/>
      <c r="L7" s="150">
        <v>17399032805</v>
      </c>
      <c r="M7" s="150"/>
      <c r="N7" s="150">
        <v>-16355528827</v>
      </c>
      <c r="O7" s="150"/>
      <c r="P7" s="150">
        <v>1043503978</v>
      </c>
      <c r="Q7" s="91"/>
      <c r="R7" s="91"/>
    </row>
    <row r="8" spans="1:18" ht="31.5" customHeight="1" x14ac:dyDescent="0.2">
      <c r="A8" s="99" t="s">
        <v>151</v>
      </c>
      <c r="B8" s="150">
        <v>6037960</v>
      </c>
      <c r="C8" s="149"/>
      <c r="D8" s="150">
        <v>130897099859</v>
      </c>
      <c r="E8" s="150"/>
      <c r="F8" s="150">
        <v>-130590010564</v>
      </c>
      <c r="G8" s="150"/>
      <c r="H8" s="150">
        <v>307089295</v>
      </c>
      <c r="I8" s="150"/>
      <c r="J8" s="150">
        <v>44554948</v>
      </c>
      <c r="K8" s="150"/>
      <c r="L8" s="150">
        <v>924901206191</v>
      </c>
      <c r="M8" s="150"/>
      <c r="N8" s="150">
        <v>-918818297466</v>
      </c>
      <c r="O8" s="150"/>
      <c r="P8" s="150">
        <v>6082908725</v>
      </c>
      <c r="Q8" s="91"/>
      <c r="R8" s="91"/>
    </row>
    <row r="9" spans="1:18" ht="31.5" customHeight="1" x14ac:dyDescent="0.2">
      <c r="A9" s="99" t="s">
        <v>153</v>
      </c>
      <c r="B9" s="150">
        <v>204064</v>
      </c>
      <c r="C9" s="149"/>
      <c r="D9" s="150">
        <v>3613509630</v>
      </c>
      <c r="E9" s="150"/>
      <c r="F9" s="150">
        <v>-3599082018</v>
      </c>
      <c r="G9" s="150"/>
      <c r="H9" s="150">
        <v>14427612</v>
      </c>
      <c r="I9" s="150"/>
      <c r="J9" s="150">
        <v>3594345</v>
      </c>
      <c r="K9" s="150"/>
      <c r="L9" s="150">
        <v>60346472568</v>
      </c>
      <c r="M9" s="150"/>
      <c r="N9" s="150">
        <v>-60156525119</v>
      </c>
      <c r="O9" s="150"/>
      <c r="P9" s="150">
        <v>189947449</v>
      </c>
      <c r="Q9" s="91"/>
      <c r="R9" s="91"/>
    </row>
    <row r="10" spans="1:18" ht="31.5" customHeight="1" x14ac:dyDescent="0.2">
      <c r="A10" s="99" t="s">
        <v>154</v>
      </c>
      <c r="B10" s="150">
        <v>171643757</v>
      </c>
      <c r="C10" s="149"/>
      <c r="D10" s="150">
        <v>3142819046685</v>
      </c>
      <c r="E10" s="150"/>
      <c r="F10" s="150">
        <v>-3150360893412</v>
      </c>
      <c r="G10" s="150"/>
      <c r="H10" s="150">
        <v>-7541846727</v>
      </c>
      <c r="I10" s="150"/>
      <c r="J10" s="150">
        <v>1149860290</v>
      </c>
      <c r="K10" s="150"/>
      <c r="L10" s="150">
        <v>19955010042331</v>
      </c>
      <c r="M10" s="150"/>
      <c r="N10" s="150">
        <v>-19944270804518</v>
      </c>
      <c r="O10" s="150"/>
      <c r="P10" s="150">
        <v>10739237813</v>
      </c>
      <c r="Q10" s="91"/>
      <c r="R10" s="91"/>
    </row>
    <row r="11" spans="1:18" ht="31.5" customHeight="1" x14ac:dyDescent="0.2">
      <c r="A11" s="99" t="s">
        <v>152</v>
      </c>
      <c r="B11" s="150">
        <v>840534</v>
      </c>
      <c r="C11" s="149"/>
      <c r="D11" s="150">
        <v>16941141159</v>
      </c>
      <c r="E11" s="150"/>
      <c r="F11" s="150">
        <v>-16832276625</v>
      </c>
      <c r="G11" s="150"/>
      <c r="H11" s="150">
        <v>108864534</v>
      </c>
      <c r="I11" s="150"/>
      <c r="J11" s="150">
        <v>1470599</v>
      </c>
      <c r="K11" s="150"/>
      <c r="L11" s="150">
        <v>28684822254</v>
      </c>
      <c r="M11" s="150"/>
      <c r="N11" s="150">
        <v>-28521432099</v>
      </c>
      <c r="O11" s="150"/>
      <c r="P11" s="150">
        <v>163390155</v>
      </c>
      <c r="Q11" s="91"/>
      <c r="R11" s="91"/>
    </row>
    <row r="12" spans="1:18" ht="31.5" customHeight="1" x14ac:dyDescent="0.2">
      <c r="A12" s="99" t="s">
        <v>155</v>
      </c>
      <c r="B12" s="150">
        <v>42170435</v>
      </c>
      <c r="C12" s="149"/>
      <c r="D12" s="150">
        <v>704833345634</v>
      </c>
      <c r="E12" s="150"/>
      <c r="F12" s="150">
        <v>-705493585451</v>
      </c>
      <c r="G12" s="150"/>
      <c r="H12" s="150">
        <v>-660239817</v>
      </c>
      <c r="I12" s="150"/>
      <c r="J12" s="150">
        <v>229382108</v>
      </c>
      <c r="K12" s="150"/>
      <c r="L12" s="150">
        <v>3730448279001</v>
      </c>
      <c r="M12" s="150"/>
      <c r="N12" s="150">
        <v>-3716914187687</v>
      </c>
      <c r="O12" s="150"/>
      <c r="P12" s="150">
        <v>13534091314</v>
      </c>
      <c r="Q12" s="91"/>
      <c r="R12" s="91"/>
    </row>
    <row r="13" spans="1:18" ht="31.5" customHeight="1" x14ac:dyDescent="0.2">
      <c r="A13" s="99" t="s">
        <v>156</v>
      </c>
      <c r="B13" s="150">
        <v>139728</v>
      </c>
      <c r="C13" s="149"/>
      <c r="D13" s="150">
        <v>2217660462</v>
      </c>
      <c r="E13" s="150"/>
      <c r="F13" s="150">
        <v>-2196294935</v>
      </c>
      <c r="G13" s="150"/>
      <c r="H13" s="150">
        <v>21365527</v>
      </c>
      <c r="I13" s="150"/>
      <c r="J13" s="150">
        <v>1253412</v>
      </c>
      <c r="K13" s="150"/>
      <c r="L13" s="150">
        <v>18681103129</v>
      </c>
      <c r="M13" s="150"/>
      <c r="N13" s="150">
        <v>-18546842546</v>
      </c>
      <c r="O13" s="150"/>
      <c r="P13" s="150">
        <v>134260583</v>
      </c>
      <c r="Q13" s="91"/>
      <c r="R13" s="91"/>
    </row>
    <row r="14" spans="1:18" ht="31.5" customHeight="1" x14ac:dyDescent="0.2">
      <c r="A14" s="99" t="s">
        <v>169</v>
      </c>
      <c r="B14" s="150">
        <v>417907</v>
      </c>
      <c r="C14" s="149"/>
      <c r="D14" s="150">
        <v>9724037222</v>
      </c>
      <c r="E14" s="150"/>
      <c r="F14" s="150">
        <v>-9702020225</v>
      </c>
      <c r="G14" s="150"/>
      <c r="H14" s="150">
        <v>22016997</v>
      </c>
      <c r="I14" s="150"/>
      <c r="J14" s="150">
        <v>417907</v>
      </c>
      <c r="K14" s="150"/>
      <c r="L14" s="150">
        <v>9724037222</v>
      </c>
      <c r="M14" s="150"/>
      <c r="N14" s="150">
        <v>-9702020225</v>
      </c>
      <c r="O14" s="150"/>
      <c r="P14" s="150">
        <v>22016997</v>
      </c>
      <c r="Q14" s="91"/>
      <c r="R14" s="91"/>
    </row>
    <row r="15" spans="1:18" ht="31.5" customHeight="1" x14ac:dyDescent="0.2">
      <c r="A15" s="99" t="s">
        <v>170</v>
      </c>
      <c r="B15" s="150">
        <v>657112159</v>
      </c>
      <c r="C15" s="149"/>
      <c r="D15" s="150">
        <v>9814964693975</v>
      </c>
      <c r="E15" s="150"/>
      <c r="F15" s="150">
        <v>-9755705154787</v>
      </c>
      <c r="G15" s="150"/>
      <c r="H15" s="150">
        <v>59259539188</v>
      </c>
      <c r="I15" s="150"/>
      <c r="J15" s="150">
        <v>657112159</v>
      </c>
      <c r="K15" s="150"/>
      <c r="L15" s="150">
        <v>9814964693975</v>
      </c>
      <c r="M15" s="150"/>
      <c r="N15" s="150">
        <v>-9755705154787</v>
      </c>
      <c r="O15" s="150"/>
      <c r="P15" s="150">
        <v>59259539188</v>
      </c>
      <c r="Q15" s="91"/>
      <c r="R15" s="91"/>
    </row>
    <row r="16" spans="1:18" ht="31.5" customHeight="1" x14ac:dyDescent="0.2">
      <c r="A16" s="99" t="s">
        <v>149</v>
      </c>
      <c r="B16" s="150">
        <v>294712</v>
      </c>
      <c r="C16" s="149"/>
      <c r="D16" s="150">
        <v>5255021637</v>
      </c>
      <c r="E16" s="150"/>
      <c r="F16" s="150">
        <v>-5156767164</v>
      </c>
      <c r="G16" s="150"/>
      <c r="H16" s="150">
        <v>98254473</v>
      </c>
      <c r="I16" s="150"/>
      <c r="J16" s="150">
        <v>4020051</v>
      </c>
      <c r="K16" s="150"/>
      <c r="L16" s="150">
        <v>66937036213</v>
      </c>
      <c r="M16" s="150"/>
      <c r="N16" s="150">
        <v>-65924004090</v>
      </c>
      <c r="O16" s="150"/>
      <c r="P16" s="150">
        <v>1013032123</v>
      </c>
      <c r="Q16" s="91"/>
      <c r="R16" s="91"/>
    </row>
    <row r="17" spans="1:18" ht="31.5" customHeight="1" x14ac:dyDescent="0.2">
      <c r="A17" s="99" t="s">
        <v>158</v>
      </c>
      <c r="B17" s="150">
        <v>56337</v>
      </c>
      <c r="C17" s="149"/>
      <c r="D17" s="150">
        <v>645088228</v>
      </c>
      <c r="E17" s="150"/>
      <c r="F17" s="150">
        <v>-754203607</v>
      </c>
      <c r="G17" s="150"/>
      <c r="H17" s="150">
        <v>-109115379</v>
      </c>
      <c r="I17" s="150"/>
      <c r="J17" s="150">
        <v>5296616</v>
      </c>
      <c r="K17" s="150"/>
      <c r="L17" s="150">
        <v>66260830960</v>
      </c>
      <c r="M17" s="150"/>
      <c r="N17" s="150">
        <v>-65598754361</v>
      </c>
      <c r="O17" s="150"/>
      <c r="P17" s="150">
        <v>662076599</v>
      </c>
      <c r="Q17" s="91"/>
      <c r="R17" s="91"/>
    </row>
    <row r="18" spans="1:18" ht="30.75" customHeight="1" x14ac:dyDescent="0.2">
      <c r="A18" s="99" t="s">
        <v>157</v>
      </c>
      <c r="B18" s="150">
        <v>911833</v>
      </c>
      <c r="C18" s="149"/>
      <c r="D18" s="150">
        <v>11866883792</v>
      </c>
      <c r="E18" s="150"/>
      <c r="F18" s="150">
        <v>-12210309466</v>
      </c>
      <c r="G18" s="150"/>
      <c r="H18" s="150">
        <v>-343425674</v>
      </c>
      <c r="I18" s="150"/>
      <c r="J18" s="150">
        <v>36273215</v>
      </c>
      <c r="K18" s="150"/>
      <c r="L18" s="150">
        <v>421015168092</v>
      </c>
      <c r="M18" s="150"/>
      <c r="N18" s="150">
        <v>-418142541273</v>
      </c>
      <c r="O18" s="150"/>
      <c r="P18" s="150">
        <v>2872626819</v>
      </c>
      <c r="Q18" s="91"/>
      <c r="R18" s="91"/>
    </row>
    <row r="19" spans="1:18" ht="30.75" customHeight="1" x14ac:dyDescent="0.2">
      <c r="A19" s="99" t="s">
        <v>150</v>
      </c>
      <c r="B19" s="150">
        <v>29328</v>
      </c>
      <c r="C19" s="149"/>
      <c r="D19" s="150">
        <v>1273098785</v>
      </c>
      <c r="E19" s="150"/>
      <c r="F19" s="150">
        <v>-1270073953</v>
      </c>
      <c r="G19" s="150"/>
      <c r="H19" s="150">
        <v>3024832</v>
      </c>
      <c r="I19" s="150"/>
      <c r="J19" s="150">
        <v>113555</v>
      </c>
      <c r="K19" s="150"/>
      <c r="L19" s="150">
        <v>4733180405</v>
      </c>
      <c r="M19" s="150"/>
      <c r="N19" s="150">
        <v>-4687084704</v>
      </c>
      <c r="O19" s="150"/>
      <c r="P19" s="150">
        <v>46095701</v>
      </c>
      <c r="Q19" s="91"/>
      <c r="R19" s="91"/>
    </row>
    <row r="20" spans="1:18" ht="30.75" customHeight="1" x14ac:dyDescent="0.2">
      <c r="A20" s="99" t="s">
        <v>148</v>
      </c>
      <c r="B20" s="150">
        <v>43720</v>
      </c>
      <c r="C20" s="149"/>
      <c r="D20" s="150">
        <v>3219855162</v>
      </c>
      <c r="E20" s="150"/>
      <c r="F20" s="150">
        <v>-3209825561</v>
      </c>
      <c r="G20" s="150"/>
      <c r="H20" s="150">
        <v>10029601</v>
      </c>
      <c r="I20" s="150"/>
      <c r="J20" s="150">
        <v>162362</v>
      </c>
      <c r="K20" s="150"/>
      <c r="L20" s="150">
        <v>11606676623</v>
      </c>
      <c r="M20" s="150"/>
      <c r="N20" s="150">
        <v>-11492991332</v>
      </c>
      <c r="O20" s="150"/>
      <c r="P20" s="150">
        <v>113685291</v>
      </c>
      <c r="Q20" s="91"/>
      <c r="R20" s="91"/>
    </row>
    <row r="21" spans="1:18" ht="30.75" customHeight="1" x14ac:dyDescent="0.2">
      <c r="A21" s="99" t="s">
        <v>159</v>
      </c>
      <c r="B21" s="150">
        <v>9354140</v>
      </c>
      <c r="C21" s="149"/>
      <c r="D21" s="150">
        <v>141725193078</v>
      </c>
      <c r="E21" s="150"/>
      <c r="F21" s="150">
        <v>-143310994485</v>
      </c>
      <c r="G21" s="150"/>
      <c r="H21" s="150">
        <v>-1585801407</v>
      </c>
      <c r="I21" s="150"/>
      <c r="J21" s="150">
        <v>59666869</v>
      </c>
      <c r="K21" s="150"/>
      <c r="L21" s="150">
        <v>774202312061</v>
      </c>
      <c r="M21" s="150"/>
      <c r="N21" s="150">
        <v>-767082436659</v>
      </c>
      <c r="O21" s="150"/>
      <c r="P21" s="150">
        <v>7119875402</v>
      </c>
      <c r="Q21" s="91"/>
      <c r="R21" s="91"/>
    </row>
    <row r="22" spans="1:18" ht="39.75" thickBot="1" x14ac:dyDescent="0.55000000000000004">
      <c r="A22" s="146" t="s">
        <v>4</v>
      </c>
      <c r="B22" s="147">
        <f>SUM(B7:B21)</f>
        <v>889573689</v>
      </c>
      <c r="C22" s="148"/>
      <c r="D22" s="147">
        <f>SUM(D7:D21)</f>
        <v>13992907273827</v>
      </c>
      <c r="E22" s="148"/>
      <c r="F22" s="152">
        <f>SUM(F7:F21)</f>
        <v>-13943241562439</v>
      </c>
      <c r="G22" s="148"/>
      <c r="H22" s="147">
        <f>SUM(H7:H21)</f>
        <v>49665711388</v>
      </c>
      <c r="I22" s="148"/>
      <c r="J22" s="147">
        <f>SUM(J7:J21)</f>
        <v>2195001888</v>
      </c>
      <c r="K22" s="148"/>
      <c r="L22" s="147">
        <f>SUM(L7:L21)</f>
        <v>35904914893830</v>
      </c>
      <c r="M22" s="148"/>
      <c r="N22" s="152">
        <f>SUM(N7:N21)</f>
        <v>-35801918605693</v>
      </c>
      <c r="O22" s="148"/>
      <c r="P22" s="147">
        <f>SUM(P7:P21)</f>
        <v>102996288137</v>
      </c>
      <c r="Q22" s="91"/>
      <c r="R22" s="91"/>
    </row>
    <row r="23" spans="1:18" ht="15" thickTop="1" x14ac:dyDescent="0.2"/>
    <row r="30" spans="1:18" ht="19.5" x14ac:dyDescent="0.55000000000000004">
      <c r="A30" s="211" t="s">
        <v>73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3"/>
    </row>
  </sheetData>
  <mergeCells count="8">
    <mergeCell ref="A1:P1"/>
    <mergeCell ref="A2:P2"/>
    <mergeCell ref="A3:P3"/>
    <mergeCell ref="A30:P30"/>
    <mergeCell ref="B5:H5"/>
    <mergeCell ref="J5:P5"/>
    <mergeCell ref="A4:H4"/>
    <mergeCell ref="I4:P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12"/>
  <sheetViews>
    <sheetView rightToLeft="1" view="pageBreakPreview" zoomScaleNormal="100" zoomScaleSheetLayoutView="100" workbookViewId="0">
      <selection activeCell="J21" sqref="J21"/>
    </sheetView>
  </sheetViews>
  <sheetFormatPr defaultColWidth="9.125" defaultRowHeight="15.75" x14ac:dyDescent="0.4"/>
  <cols>
    <col min="1" max="1" width="16" style="6" customWidth="1"/>
    <col min="2" max="2" width="1.125" style="6" customWidth="1"/>
    <col min="3" max="3" width="9.625" style="6" bestFit="1" customWidth="1"/>
    <col min="4" max="4" width="0.875" style="6" customWidth="1"/>
    <col min="5" max="5" width="13.375" style="6" bestFit="1" customWidth="1"/>
    <col min="6" max="6" width="1.25" style="6" customWidth="1"/>
    <col min="7" max="7" width="13" style="6" bestFit="1" customWidth="1"/>
    <col min="8" max="8" width="0.625" style="6" customWidth="1"/>
    <col min="9" max="9" width="8.375" style="6" bestFit="1" customWidth="1"/>
    <col min="10" max="10" width="12.25" style="6" bestFit="1" customWidth="1"/>
    <col min="11" max="11" width="0.625" style="6" customWidth="1"/>
    <col min="12" max="12" width="7.375" style="6" bestFit="1" customWidth="1"/>
    <col min="13" max="13" width="11.25" style="6" bestFit="1" customWidth="1"/>
    <col min="14" max="14" width="0.625" style="6" customWidth="1"/>
    <col min="15" max="15" width="9.375" style="6" bestFit="1" customWidth="1"/>
    <col min="16" max="16" width="0.75" style="6" customWidth="1"/>
    <col min="17" max="17" width="11" style="6" bestFit="1" customWidth="1"/>
    <col min="18" max="18" width="0.625" style="6" customWidth="1"/>
    <col min="19" max="19" width="13.125" style="6" bestFit="1" customWidth="1"/>
    <col min="20" max="20" width="0.375" style="6" customWidth="1"/>
    <col min="21" max="21" width="13" style="6" bestFit="1" customWidth="1"/>
    <col min="22" max="22" width="0.75" style="6" customWidth="1"/>
    <col min="23" max="23" width="12.375" style="6" bestFit="1" customWidth="1"/>
    <col min="24" max="25" width="9.125" style="6"/>
    <col min="26" max="26" width="18.375" style="6" bestFit="1" customWidth="1"/>
    <col min="27" max="16384" width="9.125" style="6"/>
  </cols>
  <sheetData>
    <row r="1" spans="1:26" ht="21" x14ac:dyDescent="0.55000000000000004">
      <c r="A1" s="169" t="str">
        <f>Z2</f>
        <v>صندوق سرمایه گذاری اختصاصی بازارگردانی بازده معاملات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</row>
    <row r="2" spans="1:26" ht="21" x14ac:dyDescent="0.55000000000000004">
      <c r="A2" s="169" t="s">
        <v>80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Z2" s="6" t="s">
        <v>146</v>
      </c>
    </row>
    <row r="3" spans="1:26" ht="21" x14ac:dyDescent="0.55000000000000004">
      <c r="A3" s="169" t="str">
        <f>Z3</f>
        <v>برای ماه منتهی به 1404/11/30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Z3" s="6" t="s">
        <v>165</v>
      </c>
    </row>
    <row r="4" spans="1:26" ht="25.5" x14ac:dyDescent="0.4">
      <c r="A4" s="170" t="s">
        <v>38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Z4" s="6" t="s">
        <v>164</v>
      </c>
    </row>
    <row r="5" spans="1:26" ht="25.5" x14ac:dyDescent="0.4">
      <c r="A5" s="170" t="s">
        <v>39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Z5" s="6" t="s">
        <v>166</v>
      </c>
    </row>
    <row r="6" spans="1:26" x14ac:dyDescent="0.4">
      <c r="Z6" s="85">
        <v>1027852888709</v>
      </c>
    </row>
    <row r="7" spans="1:26" ht="18.75" customHeight="1" thickBot="1" x14ac:dyDescent="0.45">
      <c r="A7" s="19"/>
      <c r="B7" s="20"/>
      <c r="C7" s="171" t="str">
        <f>Z4</f>
        <v>1404/10/30</v>
      </c>
      <c r="D7" s="171"/>
      <c r="E7" s="171"/>
      <c r="F7" s="171"/>
      <c r="G7" s="171"/>
      <c r="H7" s="20"/>
      <c r="I7" s="172" t="s">
        <v>13</v>
      </c>
      <c r="J7" s="172"/>
      <c r="K7" s="172"/>
      <c r="L7" s="172"/>
      <c r="M7" s="172"/>
      <c r="O7" s="171" t="str">
        <f>Z5</f>
        <v>1404/11/30</v>
      </c>
      <c r="P7" s="171"/>
      <c r="Q7" s="171"/>
      <c r="R7" s="171"/>
      <c r="S7" s="171"/>
      <c r="T7" s="171"/>
      <c r="U7" s="171"/>
      <c r="V7" s="171"/>
      <c r="W7" s="171"/>
      <c r="Z7" s="6" t="s">
        <v>167</v>
      </c>
    </row>
    <row r="8" spans="1:26" ht="17.25" customHeight="1" x14ac:dyDescent="0.4">
      <c r="A8" s="173" t="s">
        <v>1</v>
      </c>
      <c r="B8" s="21"/>
      <c r="C8" s="174" t="s">
        <v>5</v>
      </c>
      <c r="D8" s="173"/>
      <c r="E8" s="174" t="s">
        <v>0</v>
      </c>
      <c r="F8" s="173"/>
      <c r="G8" s="167" t="s">
        <v>33</v>
      </c>
      <c r="H8" s="24"/>
      <c r="I8" s="176" t="s">
        <v>6</v>
      </c>
      <c r="J8" s="176"/>
      <c r="K8" s="23"/>
      <c r="L8" s="176" t="s">
        <v>7</v>
      </c>
      <c r="M8" s="176"/>
      <c r="O8" s="177" t="s">
        <v>5</v>
      </c>
      <c r="P8" s="173"/>
      <c r="Q8" s="167" t="s">
        <v>43</v>
      </c>
      <c r="R8" s="22"/>
      <c r="S8" s="177" t="s">
        <v>0</v>
      </c>
      <c r="T8" s="173"/>
      <c r="U8" s="167" t="s">
        <v>33</v>
      </c>
      <c r="V8" s="24"/>
      <c r="W8" s="167" t="s">
        <v>36</v>
      </c>
      <c r="Z8" s="6" t="s">
        <v>168</v>
      </c>
    </row>
    <row r="9" spans="1:26" ht="20.25" customHeight="1" thickBot="1" x14ac:dyDescent="0.45">
      <c r="A9" s="168"/>
      <c r="B9" s="21"/>
      <c r="C9" s="175"/>
      <c r="D9" s="173"/>
      <c r="E9" s="175"/>
      <c r="F9" s="173"/>
      <c r="G9" s="168"/>
      <c r="H9" s="24"/>
      <c r="I9" s="33" t="s">
        <v>5</v>
      </c>
      <c r="J9" s="33" t="s">
        <v>0</v>
      </c>
      <c r="K9" s="23"/>
      <c r="L9" s="33" t="s">
        <v>5</v>
      </c>
      <c r="M9" s="33" t="s">
        <v>79</v>
      </c>
      <c r="O9" s="175"/>
      <c r="P9" s="173"/>
      <c r="Q9" s="168"/>
      <c r="R9" s="22"/>
      <c r="S9" s="175"/>
      <c r="T9" s="173"/>
      <c r="U9" s="168"/>
      <c r="V9" s="24"/>
      <c r="W9" s="168"/>
    </row>
    <row r="10" spans="1:26" ht="25.5" customHeight="1" thickBot="1" x14ac:dyDescent="0.45">
      <c r="A10" s="21" t="s">
        <v>147</v>
      </c>
      <c r="B10" s="21"/>
      <c r="C10" s="112">
        <v>94560876</v>
      </c>
      <c r="D10" s="111"/>
      <c r="E10" s="112">
        <v>985374304157</v>
      </c>
      <c r="F10" s="111"/>
      <c r="G10" s="111">
        <v>887251801406</v>
      </c>
      <c r="H10" s="111"/>
      <c r="I10" s="112">
        <v>535263</v>
      </c>
      <c r="J10" s="112">
        <v>4982139302</v>
      </c>
      <c r="K10" s="113"/>
      <c r="L10" s="112">
        <v>317075</v>
      </c>
      <c r="M10" s="112">
        <v>2911598519</v>
      </c>
      <c r="N10" s="114"/>
      <c r="O10" s="112">
        <v>94779064</v>
      </c>
      <c r="P10" s="111"/>
      <c r="Q10" s="106">
        <v>8990</v>
      </c>
      <c r="R10" s="111"/>
      <c r="S10" s="112">
        <v>987053823558</v>
      </c>
      <c r="T10" s="111"/>
      <c r="U10" s="111">
        <v>851416216887</v>
      </c>
      <c r="V10" s="111"/>
      <c r="W10" s="126">
        <f>U10/Z6</f>
        <v>0.82834443162035831</v>
      </c>
    </row>
    <row r="11" spans="1:26" ht="20.25" customHeight="1" thickBot="1" x14ac:dyDescent="0.45">
      <c r="A11" s="21" t="s">
        <v>4</v>
      </c>
      <c r="B11" s="21"/>
      <c r="C11" s="108">
        <f>SUM(C10:C10)</f>
        <v>94560876</v>
      </c>
      <c r="D11" s="106"/>
      <c r="E11" s="108">
        <f>SUM(E10:E10)</f>
        <v>985374304157</v>
      </c>
      <c r="F11" s="106"/>
      <c r="G11" s="109">
        <f>SUM(G10:G10)</f>
        <v>887251801406</v>
      </c>
      <c r="H11" s="110"/>
      <c r="I11" s="108">
        <f>SUM(I10:I10)</f>
        <v>535263</v>
      </c>
      <c r="J11" s="108">
        <f>SUM(J10:J10)</f>
        <v>4982139302</v>
      </c>
      <c r="K11" s="107"/>
      <c r="L11" s="108">
        <f>SUM(L10:L10)</f>
        <v>317075</v>
      </c>
      <c r="M11" s="108">
        <f>SUM(M10:M10)</f>
        <v>2911598519</v>
      </c>
      <c r="N11" s="107"/>
      <c r="O11" s="108">
        <f>SUM(O10:O10)</f>
        <v>94779064</v>
      </c>
      <c r="P11" s="106"/>
      <c r="Q11" s="108">
        <f>SUM(Q10:Q10)</f>
        <v>8990</v>
      </c>
      <c r="R11" s="106"/>
      <c r="S11" s="108">
        <f>SUM(S10:S10)</f>
        <v>987053823558</v>
      </c>
      <c r="T11" s="106"/>
      <c r="U11" s="109">
        <f>SUM(U10:U10)</f>
        <v>851416216887</v>
      </c>
      <c r="V11" s="110"/>
      <c r="W11" s="125">
        <f>SUM(W10:W10)</f>
        <v>0.82834443162035831</v>
      </c>
    </row>
    <row r="12" spans="1:26" ht="16.5" thickTop="1" x14ac:dyDescent="0.4"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</row>
  </sheetData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ageMargins left="0.7" right="0.7" top="0.75" bottom="0.75" header="0.3" footer="0.3"/>
  <pageSetup scale="7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32"/>
  <sheetViews>
    <sheetView rightToLeft="1" view="pageBreakPreview" zoomScaleNormal="100" zoomScaleSheetLayoutView="100" workbookViewId="0">
      <selection activeCell="V7" sqref="V7"/>
    </sheetView>
  </sheetViews>
  <sheetFormatPr defaultRowHeight="14.25" x14ac:dyDescent="0.2"/>
  <cols>
    <col min="1" max="1" width="30.875" bestFit="1" customWidth="1"/>
    <col min="2" max="2" width="0.625" customWidth="1"/>
    <col min="3" max="3" width="12.375" bestFit="1" customWidth="1"/>
    <col min="4" max="4" width="0.75" customWidth="1"/>
    <col min="5" max="5" width="16.125" bestFit="1" customWidth="1"/>
    <col min="6" max="6" width="0.625" customWidth="1"/>
    <col min="7" max="7" width="16.625" bestFit="1" customWidth="1"/>
    <col min="8" max="8" width="0.75" customWidth="1"/>
    <col min="9" max="9" width="16.125" bestFit="1" customWidth="1"/>
    <col min="10" max="10" width="1" customWidth="1"/>
    <col min="11" max="11" width="12.375" bestFit="1" customWidth="1"/>
    <col min="12" max="12" width="0.75" customWidth="1"/>
    <col min="13" max="13" width="16.125" bestFit="1" customWidth="1"/>
    <col min="14" max="14" width="1" customWidth="1"/>
    <col min="15" max="15" width="16.375" bestFit="1" customWidth="1"/>
    <col min="16" max="16" width="1" customWidth="1"/>
    <col min="17" max="17" width="16.125" bestFit="1" customWidth="1"/>
  </cols>
  <sheetData>
    <row r="1" spans="1:17" ht="21" x14ac:dyDescent="0.55000000000000004">
      <c r="A1" s="208" t="str">
        <f>' سهام'!Z2</f>
        <v>صندوق سرمایه گذاری اختصاصی بازارگردانی بازده معاملات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7" ht="21" x14ac:dyDescent="0.55000000000000004">
      <c r="A2" s="208" t="s">
        <v>86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</row>
    <row r="3" spans="1:17" ht="21" x14ac:dyDescent="0.55000000000000004">
      <c r="A3" s="208" t="str">
        <f>' سهام'!Z3</f>
        <v>برای ماه منتهی به 1404/11/30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1:17" ht="25.5" x14ac:dyDescent="0.2">
      <c r="A4" s="170" t="s">
        <v>70</v>
      </c>
      <c r="B4" s="170"/>
      <c r="C4" s="170"/>
      <c r="D4" s="170"/>
      <c r="E4" s="170"/>
      <c r="F4" s="170"/>
      <c r="G4" s="170"/>
      <c r="H4" s="170"/>
    </row>
    <row r="5" spans="1:17" ht="16.5" customHeight="1" thickBot="1" x14ac:dyDescent="0.5">
      <c r="A5" s="14"/>
      <c r="B5" s="14"/>
      <c r="C5" s="209" t="str">
        <f>' سهام'!Z7</f>
        <v>طی بهمن ماه</v>
      </c>
      <c r="D5" s="209"/>
      <c r="E5" s="209"/>
      <c r="F5" s="209"/>
      <c r="G5" s="209"/>
      <c r="H5" s="209"/>
      <c r="I5" s="209"/>
      <c r="J5" s="14"/>
      <c r="K5" s="195" t="str">
        <f>' سهام'!Z8</f>
        <v>از ابتدای سال مالی تا پایان بهمن ماه</v>
      </c>
      <c r="L5" s="195"/>
      <c r="M5" s="195"/>
      <c r="N5" s="195"/>
      <c r="O5" s="195"/>
      <c r="P5" s="195"/>
      <c r="Q5" s="195"/>
    </row>
    <row r="6" spans="1:17" ht="53.25" customHeight="1" thickBot="1" x14ac:dyDescent="0.5">
      <c r="A6" s="44" t="s">
        <v>59</v>
      </c>
      <c r="B6" s="44"/>
      <c r="C6" s="48" t="s">
        <v>5</v>
      </c>
      <c r="D6" s="44"/>
      <c r="E6" s="50" t="s">
        <v>33</v>
      </c>
      <c r="F6" s="44"/>
      <c r="G6" s="48" t="s">
        <v>71</v>
      </c>
      <c r="H6" s="44"/>
      <c r="I6" s="58" t="s">
        <v>72</v>
      </c>
      <c r="J6" s="14"/>
      <c r="K6" s="48" t="s">
        <v>5</v>
      </c>
      <c r="L6" s="44"/>
      <c r="M6" s="50" t="s">
        <v>33</v>
      </c>
      <c r="N6" s="44"/>
      <c r="O6" s="48" t="s">
        <v>71</v>
      </c>
      <c r="P6" s="44"/>
      <c r="Q6" s="58" t="s">
        <v>72</v>
      </c>
    </row>
    <row r="7" spans="1:17" ht="21.75" customHeight="1" x14ac:dyDescent="0.2">
      <c r="A7" s="99" t="s">
        <v>147</v>
      </c>
      <c r="B7" s="99"/>
      <c r="C7" s="150">
        <v>94779064</v>
      </c>
      <c r="D7" s="150"/>
      <c r="E7" s="150">
        <v>851416216887</v>
      </c>
      <c r="F7" s="150"/>
      <c r="G7" s="150">
        <v>-889383870522</v>
      </c>
      <c r="H7" s="150"/>
      <c r="I7" s="150">
        <v>-37967653635</v>
      </c>
      <c r="J7" s="150"/>
      <c r="K7" s="150">
        <v>94779064</v>
      </c>
      <c r="L7" s="150"/>
      <c r="M7" s="150">
        <v>851416216887</v>
      </c>
      <c r="N7" s="150"/>
      <c r="O7" s="150">
        <v>-851958581607</v>
      </c>
      <c r="P7" s="150"/>
      <c r="Q7" s="150">
        <v>-542364720</v>
      </c>
    </row>
    <row r="8" spans="1:17" ht="21.75" customHeight="1" x14ac:dyDescent="0.2">
      <c r="A8" s="99" t="s">
        <v>148</v>
      </c>
      <c r="B8" s="99"/>
      <c r="C8" s="150">
        <v>8872</v>
      </c>
      <c r="D8" s="150"/>
      <c r="E8" s="150">
        <v>667150101</v>
      </c>
      <c r="F8" s="150"/>
      <c r="G8" s="150">
        <v>-660064189</v>
      </c>
      <c r="H8" s="150"/>
      <c r="I8" s="150">
        <v>7085912</v>
      </c>
      <c r="J8" s="150"/>
      <c r="K8" s="150">
        <v>8872</v>
      </c>
      <c r="L8" s="150"/>
      <c r="M8" s="150">
        <v>667150101</v>
      </c>
      <c r="N8" s="150"/>
      <c r="O8" s="150">
        <v>-660064189</v>
      </c>
      <c r="P8" s="150"/>
      <c r="Q8" s="150">
        <v>7085912</v>
      </c>
    </row>
    <row r="9" spans="1:17" ht="21.75" customHeight="1" x14ac:dyDescent="0.2">
      <c r="A9" s="99" t="s">
        <v>149</v>
      </c>
      <c r="B9" s="99"/>
      <c r="C9" s="150">
        <v>41070</v>
      </c>
      <c r="D9" s="150"/>
      <c r="E9" s="150">
        <v>746664658</v>
      </c>
      <c r="F9" s="150"/>
      <c r="G9" s="150">
        <v>-815649630</v>
      </c>
      <c r="H9" s="150"/>
      <c r="I9" s="150">
        <v>-68984972</v>
      </c>
      <c r="J9" s="150"/>
      <c r="K9" s="150">
        <v>41070</v>
      </c>
      <c r="L9" s="150"/>
      <c r="M9" s="150">
        <v>746664658</v>
      </c>
      <c r="N9" s="150"/>
      <c r="O9" s="150">
        <v>-741258176</v>
      </c>
      <c r="P9" s="150"/>
      <c r="Q9" s="150">
        <v>5406482</v>
      </c>
    </row>
    <row r="10" spans="1:17" ht="21.75" customHeight="1" x14ac:dyDescent="0.2">
      <c r="A10" s="99" t="s">
        <v>150</v>
      </c>
      <c r="B10" s="99"/>
      <c r="C10" s="150">
        <v>0</v>
      </c>
      <c r="D10" s="150"/>
      <c r="E10" s="150">
        <v>0</v>
      </c>
      <c r="F10" s="150"/>
      <c r="G10" s="150">
        <v>-544662</v>
      </c>
      <c r="H10" s="150"/>
      <c r="I10" s="150">
        <v>-544662</v>
      </c>
      <c r="J10" s="150"/>
      <c r="K10" s="150">
        <v>0</v>
      </c>
      <c r="L10" s="150"/>
      <c r="M10" s="150">
        <v>0</v>
      </c>
      <c r="N10" s="150"/>
      <c r="O10" s="150">
        <v>0</v>
      </c>
      <c r="P10" s="150"/>
      <c r="Q10" s="150">
        <v>0</v>
      </c>
    </row>
    <row r="11" spans="1:17" ht="21.75" customHeight="1" x14ac:dyDescent="0.2">
      <c r="A11" s="99" t="s">
        <v>151</v>
      </c>
      <c r="B11" s="99"/>
      <c r="C11" s="150">
        <v>1103261</v>
      </c>
      <c r="D11" s="150"/>
      <c r="E11" s="150">
        <v>24097855940</v>
      </c>
      <c r="F11" s="150"/>
      <c r="G11" s="150">
        <v>-23948798595</v>
      </c>
      <c r="H11" s="150"/>
      <c r="I11" s="150">
        <v>149057345</v>
      </c>
      <c r="J11" s="150"/>
      <c r="K11" s="150">
        <v>1103261</v>
      </c>
      <c r="L11" s="150"/>
      <c r="M11" s="150">
        <v>24097855940</v>
      </c>
      <c r="N11" s="150"/>
      <c r="O11" s="150">
        <v>-24115514736</v>
      </c>
      <c r="P11" s="150"/>
      <c r="Q11" s="150">
        <v>-17658796</v>
      </c>
    </row>
    <row r="12" spans="1:17" ht="21.75" customHeight="1" x14ac:dyDescent="0.2">
      <c r="A12" s="99" t="s">
        <v>169</v>
      </c>
      <c r="B12" s="99"/>
      <c r="C12" s="150">
        <v>2200000</v>
      </c>
      <c r="D12" s="150"/>
      <c r="E12" s="150">
        <v>51364252445</v>
      </c>
      <c r="F12" s="150"/>
      <c r="G12" s="150">
        <v>-51325019108</v>
      </c>
      <c r="H12" s="150"/>
      <c r="I12" s="150">
        <v>39233337</v>
      </c>
      <c r="J12" s="150"/>
      <c r="K12" s="150">
        <v>2200000</v>
      </c>
      <c r="L12" s="150"/>
      <c r="M12" s="150">
        <v>51364252445</v>
      </c>
      <c r="N12" s="150"/>
      <c r="O12" s="150">
        <v>-51325019108</v>
      </c>
      <c r="P12" s="150"/>
      <c r="Q12" s="150">
        <v>39233337</v>
      </c>
    </row>
    <row r="13" spans="1:17" ht="21.75" customHeight="1" x14ac:dyDescent="0.2">
      <c r="A13" s="99" t="s">
        <v>152</v>
      </c>
      <c r="B13" s="99"/>
      <c r="C13" s="150">
        <v>183922</v>
      </c>
      <c r="D13" s="150"/>
      <c r="E13" s="150">
        <v>3780409625</v>
      </c>
      <c r="F13" s="150"/>
      <c r="G13" s="150">
        <v>-3813565700</v>
      </c>
      <c r="H13" s="150"/>
      <c r="I13" s="150">
        <v>-33156075</v>
      </c>
      <c r="J13" s="150"/>
      <c r="K13" s="150">
        <v>183922</v>
      </c>
      <c r="L13" s="150"/>
      <c r="M13" s="150">
        <v>3780409625</v>
      </c>
      <c r="N13" s="150"/>
      <c r="O13" s="150">
        <v>-3752577718</v>
      </c>
      <c r="P13" s="150"/>
      <c r="Q13" s="150">
        <v>27831907</v>
      </c>
    </row>
    <row r="14" spans="1:17" ht="21.75" customHeight="1" x14ac:dyDescent="0.2">
      <c r="A14" s="99" t="s">
        <v>153</v>
      </c>
      <c r="B14" s="99"/>
      <c r="C14" s="150">
        <v>357404</v>
      </c>
      <c r="D14" s="150"/>
      <c r="E14" s="150">
        <v>6434829727</v>
      </c>
      <c r="F14" s="150"/>
      <c r="G14" s="150">
        <v>-6350873853</v>
      </c>
      <c r="H14" s="150"/>
      <c r="I14" s="150">
        <v>83955874</v>
      </c>
      <c r="J14" s="150"/>
      <c r="K14" s="150">
        <v>357404</v>
      </c>
      <c r="L14" s="150"/>
      <c r="M14" s="150">
        <v>6434829727</v>
      </c>
      <c r="N14" s="150"/>
      <c r="O14" s="150">
        <v>-6350873853</v>
      </c>
      <c r="P14" s="150"/>
      <c r="Q14" s="150">
        <v>83955874</v>
      </c>
    </row>
    <row r="15" spans="1:17" ht="21.75" customHeight="1" x14ac:dyDescent="0.2">
      <c r="A15" s="99" t="s">
        <v>154</v>
      </c>
      <c r="B15" s="99"/>
      <c r="C15" s="150">
        <v>1401041</v>
      </c>
      <c r="D15" s="150"/>
      <c r="E15" s="150">
        <v>25766045691</v>
      </c>
      <c r="F15" s="150"/>
      <c r="G15" s="150">
        <v>-25542439263</v>
      </c>
      <c r="H15" s="150"/>
      <c r="I15" s="150">
        <v>223606428</v>
      </c>
      <c r="J15" s="150"/>
      <c r="K15" s="150">
        <v>1401041</v>
      </c>
      <c r="L15" s="150"/>
      <c r="M15" s="150">
        <v>25766045691</v>
      </c>
      <c r="N15" s="150"/>
      <c r="O15" s="150">
        <v>-26019402557</v>
      </c>
      <c r="P15" s="150"/>
      <c r="Q15" s="150">
        <v>-253356866</v>
      </c>
    </row>
    <row r="16" spans="1:17" ht="21.75" customHeight="1" x14ac:dyDescent="0.2">
      <c r="A16" s="100" t="s">
        <v>155</v>
      </c>
      <c r="B16" s="100"/>
      <c r="C16" s="150">
        <v>1171275</v>
      </c>
      <c r="D16" s="150"/>
      <c r="E16" s="150">
        <v>19237537464</v>
      </c>
      <c r="F16" s="150"/>
      <c r="G16" s="150">
        <v>-17947079431</v>
      </c>
      <c r="H16" s="150"/>
      <c r="I16" s="150">
        <v>1290458033</v>
      </c>
      <c r="J16" s="150"/>
      <c r="K16" s="150">
        <v>1171275</v>
      </c>
      <c r="L16" s="150"/>
      <c r="M16" s="150">
        <v>19237537464</v>
      </c>
      <c r="N16" s="150"/>
      <c r="O16" s="150">
        <v>-19087410361</v>
      </c>
      <c r="P16" s="150"/>
      <c r="Q16" s="150">
        <v>150127103</v>
      </c>
    </row>
    <row r="17" spans="1:18" ht="21.75" customHeight="1" x14ac:dyDescent="0.2">
      <c r="A17" s="100" t="s">
        <v>156</v>
      </c>
      <c r="B17" s="100"/>
      <c r="C17" s="150">
        <v>258081</v>
      </c>
      <c r="D17" s="150"/>
      <c r="E17" s="150">
        <v>4159247598</v>
      </c>
      <c r="F17" s="150"/>
      <c r="G17" s="150">
        <v>-4132268924</v>
      </c>
      <c r="H17" s="150"/>
      <c r="I17" s="150">
        <v>26978674</v>
      </c>
      <c r="J17" s="150"/>
      <c r="K17" s="150">
        <v>258081</v>
      </c>
      <c r="L17" s="150"/>
      <c r="M17" s="150">
        <v>4159247598</v>
      </c>
      <c r="N17" s="150"/>
      <c r="O17" s="150">
        <v>-4130813296</v>
      </c>
      <c r="P17" s="150"/>
      <c r="Q17" s="150">
        <v>28434302</v>
      </c>
    </row>
    <row r="18" spans="1:18" ht="21.75" customHeight="1" x14ac:dyDescent="0.2">
      <c r="A18" s="100" t="s">
        <v>157</v>
      </c>
      <c r="B18" s="100"/>
      <c r="C18" s="150">
        <v>754681</v>
      </c>
      <c r="D18" s="150"/>
      <c r="E18" s="150">
        <v>9058040834</v>
      </c>
      <c r="F18" s="150"/>
      <c r="G18" s="150">
        <v>-9672674447</v>
      </c>
      <c r="H18" s="150"/>
      <c r="I18" s="150">
        <v>-614633613</v>
      </c>
      <c r="J18" s="150"/>
      <c r="K18" s="150">
        <v>754681</v>
      </c>
      <c r="L18" s="150"/>
      <c r="M18" s="150">
        <v>9058040834</v>
      </c>
      <c r="N18" s="150"/>
      <c r="O18" s="150">
        <v>-9746951566</v>
      </c>
      <c r="P18" s="150"/>
      <c r="Q18" s="150">
        <v>-688910732</v>
      </c>
    </row>
    <row r="19" spans="1:18" ht="18" x14ac:dyDescent="0.45">
      <c r="A19" s="100" t="s">
        <v>158</v>
      </c>
      <c r="B19" s="14"/>
      <c r="C19" s="150">
        <v>118919</v>
      </c>
      <c r="D19" s="150"/>
      <c r="E19" s="150">
        <v>1349109778</v>
      </c>
      <c r="F19" s="150"/>
      <c r="G19" s="150">
        <v>-1521386842</v>
      </c>
      <c r="H19" s="150"/>
      <c r="I19" s="150">
        <v>-172277064</v>
      </c>
      <c r="J19" s="150"/>
      <c r="K19" s="150">
        <v>118919</v>
      </c>
      <c r="L19" s="150"/>
      <c r="M19" s="150">
        <v>1349109778</v>
      </c>
      <c r="N19" s="150"/>
      <c r="O19" s="150">
        <v>-1592002185</v>
      </c>
      <c r="P19" s="150"/>
      <c r="Q19" s="150">
        <v>-242892407</v>
      </c>
    </row>
    <row r="20" spans="1:18" ht="18" x14ac:dyDescent="0.45">
      <c r="A20" s="100" t="s">
        <v>159</v>
      </c>
      <c r="B20" s="14"/>
      <c r="C20" s="150">
        <v>786119</v>
      </c>
      <c r="D20" s="150"/>
      <c r="E20" s="150">
        <v>11076821864</v>
      </c>
      <c r="F20" s="150"/>
      <c r="G20" s="150">
        <v>-12063381861</v>
      </c>
      <c r="H20" s="150"/>
      <c r="I20" s="150">
        <v>-986559997</v>
      </c>
      <c r="J20" s="150"/>
      <c r="K20" s="150">
        <v>786119</v>
      </c>
      <c r="L20" s="150"/>
      <c r="M20" s="150">
        <v>11076821864</v>
      </c>
      <c r="N20" s="150"/>
      <c r="O20" s="150">
        <v>-11761914950</v>
      </c>
      <c r="P20" s="150"/>
      <c r="Q20" s="150">
        <v>-685093086</v>
      </c>
    </row>
    <row r="21" spans="1:18" ht="18" x14ac:dyDescent="0.45">
      <c r="A21" s="100" t="s">
        <v>170</v>
      </c>
      <c r="B21" s="14"/>
      <c r="C21" s="150">
        <v>500000</v>
      </c>
      <c r="D21" s="150"/>
      <c r="E21" s="150">
        <v>7097738800</v>
      </c>
      <c r="F21" s="150"/>
      <c r="G21" s="150">
        <v>-7017043827</v>
      </c>
      <c r="H21" s="150"/>
      <c r="I21" s="150">
        <v>80694973</v>
      </c>
      <c r="J21" s="150"/>
      <c r="K21" s="150">
        <v>500000</v>
      </c>
      <c r="L21" s="150"/>
      <c r="M21" s="150">
        <v>7097738800</v>
      </c>
      <c r="N21" s="150"/>
      <c r="O21" s="150">
        <v>-7017043827</v>
      </c>
      <c r="P21" s="150"/>
      <c r="Q21" s="150">
        <v>80694973</v>
      </c>
    </row>
    <row r="22" spans="1:18" ht="18.75" thickBot="1" x14ac:dyDescent="0.5">
      <c r="A22" s="14" t="s">
        <v>4</v>
      </c>
      <c r="B22" s="14"/>
      <c r="C22" s="151">
        <f>SUM(C7:C21)</f>
        <v>103663709</v>
      </c>
      <c r="D22" s="150"/>
      <c r="E22" s="151">
        <f>SUM(E7:E21)</f>
        <v>1016251921412</v>
      </c>
      <c r="F22" s="150"/>
      <c r="G22" s="151">
        <f>SUM(G7:G21)</f>
        <v>-1054194660854</v>
      </c>
      <c r="H22" s="150"/>
      <c r="I22" s="151">
        <f>SUM(I7:I21)</f>
        <v>-37942739442</v>
      </c>
      <c r="J22" s="150"/>
      <c r="K22" s="151">
        <f>SUM(K7:K21)</f>
        <v>103663709</v>
      </c>
      <c r="L22" s="150"/>
      <c r="M22" s="151">
        <f>SUM(M7:M21)</f>
        <v>1016251921412</v>
      </c>
      <c r="N22" s="150"/>
      <c r="O22" s="151">
        <f>SUM(O7:O21)</f>
        <v>-1018259428129</v>
      </c>
      <c r="P22" s="150"/>
      <c r="Q22" s="151">
        <f>SUM(Q7:Q21)</f>
        <v>-2007506717</v>
      </c>
      <c r="R22" s="150"/>
    </row>
    <row r="23" spans="1:18" ht="18.75" thickTop="1" x14ac:dyDescent="0.45">
      <c r="A23" s="14"/>
      <c r="B23" s="14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</row>
    <row r="24" spans="1:18" ht="18" x14ac:dyDescent="0.45">
      <c r="A24" s="14"/>
      <c r="B24" s="14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</row>
    <row r="25" spans="1:18" ht="18" x14ac:dyDescent="0.4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8" ht="18" x14ac:dyDescent="0.4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8" ht="18" x14ac:dyDescent="0.4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8" ht="18" x14ac:dyDescent="0.4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8" ht="18" x14ac:dyDescent="0.4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8" ht="18" x14ac:dyDescent="0.4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8" ht="18" x14ac:dyDescent="0.4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8" ht="18" x14ac:dyDescent="0.45">
      <c r="A32" s="214" t="s">
        <v>73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</row>
  </sheetData>
  <mergeCells count="7">
    <mergeCell ref="A32:Q32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Y25"/>
  <sheetViews>
    <sheetView rightToLeft="1" view="pageBreakPreview" zoomScale="80" zoomScaleNormal="100" zoomScaleSheetLayoutView="80" workbookViewId="0">
      <selection activeCell="G31" sqref="G31"/>
    </sheetView>
  </sheetViews>
  <sheetFormatPr defaultColWidth="9.125" defaultRowHeight="15.75" x14ac:dyDescent="0.4"/>
  <cols>
    <col min="1" max="1" width="22.25" style="6" customWidth="1"/>
    <col min="2" max="2" width="0.375" style="6" customWidth="1"/>
    <col min="3" max="3" width="13.25" style="6" customWidth="1"/>
    <col min="4" max="4" width="0.25" style="6" customWidth="1"/>
    <col min="5" max="5" width="12" style="6" customWidth="1"/>
    <col min="6" max="6" width="0.25" style="6" customWidth="1"/>
    <col min="7" max="7" width="11.625" style="6" customWidth="1"/>
    <col min="8" max="8" width="0.375" style="6" customWidth="1"/>
    <col min="9" max="9" width="11.75" style="6" customWidth="1"/>
    <col min="10" max="10" width="0.25" style="6" customWidth="1"/>
    <col min="11" max="11" width="12.625" style="6" customWidth="1"/>
    <col min="12" max="12" width="0.625" style="6" customWidth="1"/>
    <col min="13" max="13" width="9.125" style="6"/>
    <col min="14" max="14" width="0.375" style="6" customWidth="1"/>
    <col min="15" max="15" width="11" style="6" bestFit="1" customWidth="1"/>
    <col min="16" max="16" width="0.375" style="6" customWidth="1"/>
    <col min="17" max="17" width="9.125" style="6" customWidth="1"/>
    <col min="18" max="18" width="0.375" style="6" customWidth="1"/>
    <col min="19" max="19" width="9.375" style="6" customWidth="1"/>
    <col min="20" max="20" width="9.125" style="6" hidden="1" customWidth="1"/>
    <col min="21" max="21" width="9.75" style="6" customWidth="1"/>
    <col min="22" max="22" width="0.375" style="6" customWidth="1"/>
    <col min="23" max="23" width="9.125" style="6"/>
    <col min="24" max="24" width="0.625" style="6" customWidth="1"/>
    <col min="25" max="25" width="9.125" style="6"/>
    <col min="26" max="26" width="0.625" style="6" customWidth="1"/>
    <col min="27" max="16384" width="9.125" style="6"/>
  </cols>
  <sheetData>
    <row r="1" spans="1:25" ht="21" x14ac:dyDescent="0.55000000000000004">
      <c r="A1" s="169" t="str">
        <f>' سهام'!Z2</f>
        <v>صندوق سرمایه گذاری اختصاصی بازارگردانی بازده معاملات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</row>
    <row r="2" spans="1:25" ht="21" x14ac:dyDescent="0.55000000000000004">
      <c r="A2" s="169" t="s">
        <v>80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</row>
    <row r="3" spans="1:25" ht="21.75" thickBot="1" x14ac:dyDescent="0.6">
      <c r="A3" s="169" t="str">
        <f>' سهام'!Z3</f>
        <v>برای ماه منتهی به 1404/11/30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</row>
    <row r="4" spans="1:25" ht="25.5" x14ac:dyDescent="0.4">
      <c r="A4" s="178" t="s">
        <v>81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</row>
    <row r="5" spans="1:25" ht="16.5" thickBot="1" x14ac:dyDescent="0.45">
      <c r="A5" s="1"/>
      <c r="B5" s="1"/>
      <c r="C5" s="3"/>
      <c r="D5" s="3"/>
      <c r="E5" s="3"/>
      <c r="F5" s="3"/>
      <c r="G5" s="3"/>
      <c r="H5" s="3"/>
      <c r="I5" s="3"/>
    </row>
    <row r="6" spans="1:25" ht="16.5" thickBot="1" x14ac:dyDescent="0.45">
      <c r="A6" s="1"/>
      <c r="B6" s="1"/>
      <c r="C6" s="179" t="str">
        <f>' سهام'!Z4</f>
        <v>1404/10/30</v>
      </c>
      <c r="D6" s="179"/>
      <c r="E6" s="179"/>
      <c r="F6" s="179"/>
      <c r="G6" s="179"/>
      <c r="H6" s="179"/>
      <c r="I6" s="179"/>
      <c r="K6" s="179" t="str">
        <f>' سهام'!Z5</f>
        <v>1404/11/30</v>
      </c>
      <c r="L6" s="179"/>
      <c r="M6" s="179"/>
      <c r="N6" s="179"/>
      <c r="O6" s="179"/>
      <c r="P6" s="179"/>
      <c r="Q6" s="179"/>
    </row>
    <row r="7" spans="1:25" ht="16.5" thickBot="1" x14ac:dyDescent="0.45">
      <c r="A7" s="41" t="s">
        <v>46</v>
      </c>
      <c r="B7" s="1"/>
      <c r="C7" s="41" t="s">
        <v>47</v>
      </c>
      <c r="D7" s="1"/>
      <c r="E7" s="41" t="s">
        <v>48</v>
      </c>
      <c r="F7" s="1"/>
      <c r="G7" s="41" t="s">
        <v>49</v>
      </c>
      <c r="H7" s="1"/>
      <c r="I7" s="41" t="s">
        <v>50</v>
      </c>
      <c r="K7" s="41" t="s">
        <v>47</v>
      </c>
      <c r="L7" s="1"/>
      <c r="M7" s="41" t="s">
        <v>48</v>
      </c>
      <c r="N7" s="1"/>
      <c r="O7" s="41" t="s">
        <v>49</v>
      </c>
      <c r="P7" s="1"/>
      <c r="Q7" s="41" t="s">
        <v>50</v>
      </c>
    </row>
    <row r="8" spans="1:25" x14ac:dyDescent="0.4">
      <c r="A8" s="21" t="s">
        <v>3</v>
      </c>
      <c r="B8" s="21"/>
      <c r="C8" s="24" t="s">
        <v>2</v>
      </c>
      <c r="D8" s="22"/>
      <c r="E8" s="24" t="s">
        <v>2</v>
      </c>
      <c r="F8" s="22"/>
      <c r="G8" s="22" t="s">
        <v>2</v>
      </c>
      <c r="H8" s="22"/>
      <c r="I8" s="24" t="s">
        <v>2</v>
      </c>
      <c r="K8" s="24" t="s">
        <v>2</v>
      </c>
      <c r="L8" s="22"/>
      <c r="M8" s="24" t="s">
        <v>2</v>
      </c>
      <c r="N8" s="22"/>
      <c r="O8" s="22" t="s">
        <v>2</v>
      </c>
      <c r="P8" s="22"/>
      <c r="Q8" s="24" t="s">
        <v>2</v>
      </c>
    </row>
    <row r="9" spans="1:25" x14ac:dyDescent="0.4">
      <c r="A9" s="21" t="s">
        <v>3</v>
      </c>
      <c r="B9" s="21"/>
      <c r="C9" s="24" t="s">
        <v>2</v>
      </c>
      <c r="D9" s="22"/>
      <c r="E9" s="24" t="s">
        <v>2</v>
      </c>
      <c r="F9" s="22"/>
      <c r="G9" s="24" t="s">
        <v>2</v>
      </c>
      <c r="H9" s="24"/>
      <c r="I9" s="24" t="s">
        <v>2</v>
      </c>
      <c r="K9" s="24" t="s">
        <v>2</v>
      </c>
      <c r="L9" s="22"/>
      <c r="M9" s="24" t="s">
        <v>2</v>
      </c>
      <c r="N9" s="22"/>
      <c r="O9" s="24" t="s">
        <v>2</v>
      </c>
      <c r="P9" s="24"/>
      <c r="Q9" s="24" t="s">
        <v>2</v>
      </c>
    </row>
    <row r="10" spans="1:25" ht="21" x14ac:dyDescent="0.55000000000000004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25" ht="21.75" thickBot="1" x14ac:dyDescent="0.6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1:25" ht="25.5" x14ac:dyDescent="0.4">
      <c r="A12" s="178" t="s">
        <v>115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</row>
    <row r="13" spans="1:25" ht="16.5" thickBot="1" x14ac:dyDescent="0.45">
      <c r="A13" s="1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3"/>
    </row>
    <row r="14" spans="1:25" ht="18.600000000000001" customHeight="1" thickBot="1" x14ac:dyDescent="0.45">
      <c r="A14" s="1"/>
      <c r="B14" s="1"/>
      <c r="C14" s="179" t="str">
        <f>C6</f>
        <v>1404/10/30</v>
      </c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O14" s="179" t="str">
        <f>K6</f>
        <v>1404/11/30</v>
      </c>
      <c r="P14" s="179"/>
      <c r="Q14" s="179"/>
      <c r="R14" s="179"/>
      <c r="S14" s="179"/>
      <c r="T14" s="179"/>
      <c r="U14" s="179"/>
      <c r="V14" s="179"/>
      <c r="W14" s="179"/>
      <c r="X14" s="179"/>
      <c r="Y14" s="179"/>
    </row>
    <row r="15" spans="1:25" ht="16.5" thickBot="1" x14ac:dyDescent="0.45">
      <c r="A15" s="41" t="s">
        <v>46</v>
      </c>
      <c r="B15" s="1"/>
      <c r="C15" s="41" t="s">
        <v>117</v>
      </c>
      <c r="D15" s="1"/>
      <c r="E15" s="41" t="s">
        <v>116</v>
      </c>
      <c r="F15" s="1"/>
      <c r="G15" s="41" t="s">
        <v>118</v>
      </c>
      <c r="H15" s="1"/>
      <c r="I15" s="41" t="s">
        <v>95</v>
      </c>
      <c r="J15" s="1"/>
      <c r="K15" s="41" t="s">
        <v>48</v>
      </c>
      <c r="L15" s="1"/>
      <c r="M15" s="41" t="s">
        <v>49</v>
      </c>
      <c r="O15" s="41" t="s">
        <v>117</v>
      </c>
      <c r="P15" s="1"/>
      <c r="Q15" s="41" t="s">
        <v>116</v>
      </c>
      <c r="R15" s="1"/>
      <c r="S15" s="76" t="s">
        <v>118</v>
      </c>
      <c r="T15" s="1"/>
      <c r="U15" s="41" t="s">
        <v>95</v>
      </c>
      <c r="V15" s="1"/>
      <c r="W15" s="41" t="s">
        <v>48</v>
      </c>
      <c r="X15" s="1"/>
      <c r="Y15" s="41" t="s">
        <v>49</v>
      </c>
    </row>
    <row r="16" spans="1:25" x14ac:dyDescent="0.4">
      <c r="A16" s="21" t="s">
        <v>3</v>
      </c>
      <c r="B16" s="21"/>
      <c r="C16" s="24" t="s">
        <v>2</v>
      </c>
      <c r="D16" s="24"/>
      <c r="E16" s="24" t="s">
        <v>2</v>
      </c>
      <c r="F16" s="24"/>
      <c r="G16" s="24" t="s">
        <v>2</v>
      </c>
      <c r="H16" s="24"/>
      <c r="I16" s="24" t="s">
        <v>2</v>
      </c>
      <c r="J16" s="24"/>
      <c r="K16" s="24" t="s">
        <v>2</v>
      </c>
      <c r="L16" s="22"/>
      <c r="M16" s="22" t="s">
        <v>2</v>
      </c>
      <c r="O16" s="24" t="s">
        <v>2</v>
      </c>
      <c r="P16" s="24"/>
      <c r="Q16" s="24" t="s">
        <v>2</v>
      </c>
      <c r="R16" s="24"/>
      <c r="S16" s="24" t="s">
        <v>2</v>
      </c>
      <c r="T16" s="24"/>
      <c r="U16" s="24" t="s">
        <v>2</v>
      </c>
      <c r="V16" s="24"/>
      <c r="W16" s="24" t="s">
        <v>2</v>
      </c>
      <c r="X16" s="22"/>
      <c r="Y16" s="22" t="s">
        <v>2</v>
      </c>
    </row>
    <row r="17" spans="1:25" x14ac:dyDescent="0.4">
      <c r="A17" s="21" t="s">
        <v>3</v>
      </c>
      <c r="B17" s="21"/>
      <c r="C17" s="24" t="s">
        <v>2</v>
      </c>
      <c r="D17" s="24"/>
      <c r="E17" s="24" t="s">
        <v>2</v>
      </c>
      <c r="F17" s="24"/>
      <c r="G17" s="24" t="s">
        <v>2</v>
      </c>
      <c r="H17" s="24"/>
      <c r="I17" s="24" t="s">
        <v>2</v>
      </c>
      <c r="J17" s="24"/>
      <c r="K17" s="24" t="s">
        <v>2</v>
      </c>
      <c r="L17" s="22"/>
      <c r="M17" s="24" t="s">
        <v>2</v>
      </c>
      <c r="O17" s="24" t="s">
        <v>2</v>
      </c>
      <c r="P17" s="24"/>
      <c r="Q17" s="24" t="s">
        <v>2</v>
      </c>
      <c r="R17" s="24"/>
      <c r="S17" s="24" t="s">
        <v>2</v>
      </c>
      <c r="T17" s="24"/>
      <c r="U17" s="24" t="s">
        <v>2</v>
      </c>
      <c r="V17" s="24"/>
      <c r="W17" s="24" t="s">
        <v>2</v>
      </c>
      <c r="X17" s="22"/>
      <c r="Y17" s="24" t="s">
        <v>2</v>
      </c>
    </row>
    <row r="18" spans="1:25" ht="21" x14ac:dyDescent="0.55000000000000004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21.75" thickBot="1" x14ac:dyDescent="0.6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74"/>
      <c r="T19" s="74"/>
      <c r="U19" s="74"/>
      <c r="V19" s="74"/>
      <c r="W19" s="74"/>
      <c r="X19" s="74"/>
      <c r="Y19" s="74"/>
    </row>
    <row r="20" spans="1:25" ht="25.5" x14ac:dyDescent="0.4">
      <c r="A20" s="178" t="s">
        <v>119</v>
      </c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</row>
    <row r="21" spans="1:25" ht="16.5" thickBot="1" x14ac:dyDescent="0.45">
      <c r="A21" s="1"/>
      <c r="B21" s="1"/>
      <c r="C21" s="3"/>
      <c r="D21" s="3"/>
      <c r="E21" s="3"/>
    </row>
    <row r="22" spans="1:25" ht="18.600000000000001" customHeight="1" thickBot="1" x14ac:dyDescent="0.45">
      <c r="A22" s="1"/>
      <c r="B22" s="1"/>
      <c r="C22" s="179" t="str">
        <f>C14</f>
        <v>1404/10/30</v>
      </c>
      <c r="D22" s="179"/>
      <c r="E22" s="179"/>
      <c r="F22" s="179"/>
      <c r="G22" s="179"/>
      <c r="H22" s="179"/>
      <c r="I22" s="179"/>
      <c r="K22" s="179" t="str">
        <f>O14</f>
        <v>1404/11/30</v>
      </c>
      <c r="L22" s="179"/>
      <c r="M22" s="179"/>
      <c r="N22" s="179"/>
      <c r="O22" s="179"/>
      <c r="P22" s="179"/>
      <c r="Q22" s="179"/>
      <c r="R22" s="75"/>
      <c r="S22" s="75"/>
      <c r="T22" s="75"/>
      <c r="U22" s="75"/>
    </row>
    <row r="23" spans="1:25" ht="16.5" thickBot="1" x14ac:dyDescent="0.45">
      <c r="A23" s="41" t="s">
        <v>46</v>
      </c>
      <c r="B23" s="1"/>
      <c r="C23" s="41" t="s">
        <v>116</v>
      </c>
      <c r="D23" s="1"/>
      <c r="E23" s="41" t="s">
        <v>95</v>
      </c>
      <c r="F23" s="1"/>
      <c r="G23" s="41" t="s">
        <v>48</v>
      </c>
      <c r="H23" s="1"/>
      <c r="I23" s="41" t="s">
        <v>49</v>
      </c>
      <c r="K23" s="41" t="s">
        <v>116</v>
      </c>
      <c r="L23" s="1"/>
      <c r="M23" s="41" t="s">
        <v>95</v>
      </c>
      <c r="N23" s="1"/>
      <c r="O23" s="41" t="s">
        <v>48</v>
      </c>
      <c r="P23" s="1"/>
      <c r="Q23" s="41" t="s">
        <v>49</v>
      </c>
      <c r="R23" s="1"/>
      <c r="S23" s="1"/>
      <c r="T23" s="1"/>
      <c r="U23" s="1"/>
    </row>
    <row r="24" spans="1:25" x14ac:dyDescent="0.4">
      <c r="A24" s="21" t="s">
        <v>3</v>
      </c>
      <c r="B24" s="21"/>
      <c r="C24" s="24" t="s">
        <v>2</v>
      </c>
      <c r="D24" s="24"/>
      <c r="E24" s="24" t="s">
        <v>2</v>
      </c>
      <c r="F24" s="24"/>
      <c r="G24" s="24" t="s">
        <v>2</v>
      </c>
      <c r="H24" s="22"/>
      <c r="I24" s="22" t="s">
        <v>2</v>
      </c>
      <c r="K24" s="24" t="s">
        <v>2</v>
      </c>
      <c r="L24" s="24"/>
      <c r="M24" s="24" t="s">
        <v>2</v>
      </c>
      <c r="N24" s="24"/>
      <c r="O24" s="24" t="s">
        <v>2</v>
      </c>
      <c r="P24" s="22"/>
      <c r="Q24" s="22" t="s">
        <v>2</v>
      </c>
      <c r="R24" s="24"/>
      <c r="S24" s="24"/>
      <c r="T24" s="22"/>
      <c r="U24" s="22"/>
    </row>
    <row r="25" spans="1:25" x14ac:dyDescent="0.4">
      <c r="A25" s="21" t="s">
        <v>3</v>
      </c>
      <c r="B25" s="21"/>
      <c r="C25" s="24" t="s">
        <v>2</v>
      </c>
      <c r="D25" s="24"/>
      <c r="E25" s="24" t="s">
        <v>2</v>
      </c>
      <c r="F25" s="24"/>
      <c r="G25" s="24" t="s">
        <v>2</v>
      </c>
      <c r="H25" s="22"/>
      <c r="I25" s="24" t="s">
        <v>2</v>
      </c>
      <c r="K25" s="24" t="s">
        <v>2</v>
      </c>
      <c r="L25" s="24"/>
      <c r="M25" s="24" t="s">
        <v>2</v>
      </c>
      <c r="N25" s="24"/>
      <c r="O25" s="24" t="s">
        <v>2</v>
      </c>
      <c r="P25" s="22"/>
      <c r="Q25" s="24" t="s">
        <v>2</v>
      </c>
      <c r="R25" s="24"/>
      <c r="S25" s="24"/>
      <c r="T25" s="22"/>
      <c r="U25" s="24"/>
    </row>
  </sheetData>
  <mergeCells count="12">
    <mergeCell ref="A20:Q20"/>
    <mergeCell ref="C22:I22"/>
    <mergeCell ref="K22:Q22"/>
    <mergeCell ref="C6:I6"/>
    <mergeCell ref="K6:Q6"/>
    <mergeCell ref="A2:W2"/>
    <mergeCell ref="A1:W1"/>
    <mergeCell ref="A4:Q4"/>
    <mergeCell ref="A12:Q12"/>
    <mergeCell ref="C14:M14"/>
    <mergeCell ref="O14:Y14"/>
    <mergeCell ref="A3:W3"/>
  </mergeCells>
  <pageMargins left="0.7" right="0.7" top="0.75" bottom="0.75" header="0.3" footer="0.3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W24"/>
  <sheetViews>
    <sheetView rightToLeft="1" view="pageBreakPreview" topLeftCell="A3" zoomScale="106" zoomScaleNormal="100" zoomScaleSheetLayoutView="106" workbookViewId="0">
      <selection activeCell="W23" sqref="W23"/>
    </sheetView>
  </sheetViews>
  <sheetFormatPr defaultColWidth="9.125" defaultRowHeight="15.75" x14ac:dyDescent="0.4"/>
  <cols>
    <col min="1" max="1" width="21.75" style="6" customWidth="1"/>
    <col min="2" max="2" width="1.125" style="6" customWidth="1"/>
    <col min="3" max="3" width="8.625" style="6" bestFit="1" customWidth="1"/>
    <col min="4" max="4" width="0.875" style="6" customWidth="1"/>
    <col min="5" max="5" width="13.125" style="6" bestFit="1" customWidth="1"/>
    <col min="6" max="6" width="1.25" style="6" customWidth="1"/>
    <col min="7" max="7" width="13.125" style="6" bestFit="1" customWidth="1"/>
    <col min="8" max="8" width="0.625" style="6" customWidth="1"/>
    <col min="9" max="9" width="12" style="6" bestFit="1" customWidth="1"/>
    <col min="10" max="10" width="15.125" style="6" bestFit="1" customWidth="1"/>
    <col min="11" max="11" width="0.625" style="6" customWidth="1"/>
    <col min="12" max="12" width="12.125" style="6" bestFit="1" customWidth="1"/>
    <col min="13" max="13" width="16.125" style="6" bestFit="1" customWidth="1"/>
    <col min="14" max="14" width="0.625" style="6" customWidth="1"/>
    <col min="15" max="15" width="10.375" style="6" bestFit="1" customWidth="1"/>
    <col min="16" max="16" width="0.75" style="6" customWidth="1"/>
    <col min="17" max="17" width="8.875" style="6" customWidth="1"/>
    <col min="18" max="18" width="0.625" style="6" customWidth="1"/>
    <col min="19" max="19" width="13" style="6" bestFit="1" customWidth="1"/>
    <col min="20" max="20" width="0.375" style="6" customWidth="1"/>
    <col min="21" max="21" width="16.375" style="6" customWidth="1"/>
    <col min="22" max="22" width="0.75" style="6" customWidth="1"/>
    <col min="23" max="23" width="9.25" style="6" bestFit="1" customWidth="1"/>
    <col min="24" max="16384" width="9.125" style="6"/>
  </cols>
  <sheetData>
    <row r="1" spans="1:23" ht="21" x14ac:dyDescent="0.55000000000000004">
      <c r="A1" s="169" t="str">
        <f>' سهام'!Z2</f>
        <v>صندوق سرمایه گذاری اختصاصی بازارگردانی بازده معاملات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</row>
    <row r="2" spans="1:23" ht="21" x14ac:dyDescent="0.55000000000000004">
      <c r="A2" s="169" t="s">
        <v>80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</row>
    <row r="3" spans="1:23" ht="21" x14ac:dyDescent="0.55000000000000004">
      <c r="A3" s="169" t="str">
        <f>' سهام'!Z3</f>
        <v>برای ماه منتهی به 1404/11/30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</row>
    <row r="4" spans="1:23" ht="25.5" x14ac:dyDescent="0.4">
      <c r="A4" s="170" t="s">
        <v>129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</row>
    <row r="6" spans="1:23" ht="18.75" customHeight="1" thickBot="1" x14ac:dyDescent="0.45">
      <c r="A6" s="19"/>
      <c r="B6" s="20"/>
      <c r="C6" s="171" t="str">
        <f>' سهام'!Z4</f>
        <v>1404/10/30</v>
      </c>
      <c r="D6" s="171"/>
      <c r="E6" s="171"/>
      <c r="F6" s="171"/>
      <c r="G6" s="171"/>
      <c r="H6" s="20"/>
      <c r="I6" s="172" t="s">
        <v>13</v>
      </c>
      <c r="J6" s="172"/>
      <c r="K6" s="172"/>
      <c r="L6" s="172"/>
      <c r="M6" s="172"/>
      <c r="O6" s="171" t="str">
        <f>' سهام'!Z5</f>
        <v>1404/11/30</v>
      </c>
      <c r="P6" s="171"/>
      <c r="Q6" s="171"/>
      <c r="R6" s="171"/>
      <c r="S6" s="171"/>
      <c r="T6" s="171"/>
      <c r="U6" s="171"/>
      <c r="V6" s="171"/>
      <c r="W6" s="171"/>
    </row>
    <row r="7" spans="1:23" ht="17.25" customHeight="1" x14ac:dyDescent="0.4">
      <c r="A7" s="173" t="s">
        <v>120</v>
      </c>
      <c r="B7" s="21"/>
      <c r="C7" s="174" t="s">
        <v>121</v>
      </c>
      <c r="D7" s="173"/>
      <c r="E7" s="174" t="s">
        <v>0</v>
      </c>
      <c r="F7" s="173"/>
      <c r="G7" s="167" t="s">
        <v>33</v>
      </c>
      <c r="H7" s="24"/>
      <c r="I7" s="176" t="s">
        <v>135</v>
      </c>
      <c r="J7" s="176"/>
      <c r="K7" s="23"/>
      <c r="L7" s="176" t="s">
        <v>136</v>
      </c>
      <c r="M7" s="176"/>
      <c r="O7" s="177" t="s">
        <v>5</v>
      </c>
      <c r="P7" s="173"/>
      <c r="Q7" s="167" t="s">
        <v>139</v>
      </c>
      <c r="R7" s="22"/>
      <c r="S7" s="177" t="s">
        <v>0</v>
      </c>
      <c r="T7" s="173"/>
      <c r="U7" s="167" t="s">
        <v>33</v>
      </c>
      <c r="V7" s="24"/>
      <c r="W7" s="167" t="s">
        <v>36</v>
      </c>
    </row>
    <row r="8" spans="1:23" ht="20.25" customHeight="1" thickBot="1" x14ac:dyDescent="0.45">
      <c r="A8" s="168"/>
      <c r="B8" s="21"/>
      <c r="C8" s="175"/>
      <c r="D8" s="173"/>
      <c r="E8" s="175"/>
      <c r="F8" s="173"/>
      <c r="G8" s="168"/>
      <c r="H8" s="24"/>
      <c r="I8" s="33" t="s">
        <v>5</v>
      </c>
      <c r="J8" s="33" t="s">
        <v>0</v>
      </c>
      <c r="K8" s="23"/>
      <c r="L8" s="33" t="s">
        <v>5</v>
      </c>
      <c r="M8" s="33" t="s">
        <v>79</v>
      </c>
      <c r="O8" s="175"/>
      <c r="P8" s="173"/>
      <c r="Q8" s="168"/>
      <c r="R8" s="22"/>
      <c r="S8" s="175"/>
      <c r="T8" s="173"/>
      <c r="U8" s="168"/>
      <c r="V8" s="24"/>
      <c r="W8" s="168"/>
    </row>
    <row r="9" spans="1:23" ht="24.75" customHeight="1" x14ac:dyDescent="0.4">
      <c r="A9" s="21" t="s">
        <v>148</v>
      </c>
      <c r="B9" s="21"/>
      <c r="C9" s="90">
        <v>0</v>
      </c>
      <c r="D9" s="106"/>
      <c r="E9" s="90">
        <v>0</v>
      </c>
      <c r="F9" s="106"/>
      <c r="G9" s="106">
        <v>0</v>
      </c>
      <c r="H9" s="106"/>
      <c r="I9" s="90">
        <v>52592</v>
      </c>
      <c r="J9" s="90">
        <v>3869889750</v>
      </c>
      <c r="K9" s="107"/>
      <c r="L9" s="90">
        <v>43720</v>
      </c>
      <c r="M9" s="90">
        <v>3219855162</v>
      </c>
      <c r="N9" s="107"/>
      <c r="O9" s="90">
        <v>8872</v>
      </c>
      <c r="P9" s="106"/>
      <c r="Q9" s="106">
        <v>75225</v>
      </c>
      <c r="R9" s="106"/>
      <c r="S9" s="90">
        <v>660064189</v>
      </c>
      <c r="T9" s="106"/>
      <c r="U9" s="90">
        <v>667150101</v>
      </c>
      <c r="V9" s="106"/>
      <c r="W9" s="126">
        <f>U9/' سهام'!$Z$6</f>
        <v>6.4907158244984983E-4</v>
      </c>
    </row>
    <row r="10" spans="1:23" ht="24.75" customHeight="1" x14ac:dyDescent="0.4">
      <c r="A10" s="21" t="s">
        <v>149</v>
      </c>
      <c r="B10" s="21"/>
      <c r="C10" s="90">
        <v>220148</v>
      </c>
      <c r="D10" s="106"/>
      <c r="E10" s="90">
        <v>3822587189</v>
      </c>
      <c r="F10" s="106"/>
      <c r="G10" s="106">
        <v>3902444929</v>
      </c>
      <c r="H10" s="106"/>
      <c r="I10" s="90">
        <v>115634</v>
      </c>
      <c r="J10" s="90">
        <v>2069971865</v>
      </c>
      <c r="K10" s="107"/>
      <c r="L10" s="90">
        <v>294712</v>
      </c>
      <c r="M10" s="90">
        <v>5255021637</v>
      </c>
      <c r="N10" s="107"/>
      <c r="O10" s="90">
        <v>41070</v>
      </c>
      <c r="P10" s="106"/>
      <c r="Q10" s="106">
        <v>18187</v>
      </c>
      <c r="R10" s="106"/>
      <c r="S10" s="90">
        <v>741258176</v>
      </c>
      <c r="T10" s="106"/>
      <c r="U10" s="90">
        <v>746664658</v>
      </c>
      <c r="V10" s="106"/>
      <c r="W10" s="126">
        <f>U10/' سهام'!$Z$6</f>
        <v>7.2643144384000613E-4</v>
      </c>
    </row>
    <row r="11" spans="1:23" ht="24.75" customHeight="1" x14ac:dyDescent="0.4">
      <c r="A11" s="21" t="s">
        <v>150</v>
      </c>
      <c r="B11" s="21"/>
      <c r="C11" s="90">
        <v>2330</v>
      </c>
      <c r="D11" s="106"/>
      <c r="E11" s="90">
        <v>100089323</v>
      </c>
      <c r="F11" s="106"/>
      <c r="G11" s="106">
        <v>100633985</v>
      </c>
      <c r="H11" s="106"/>
      <c r="I11" s="90">
        <v>26998</v>
      </c>
      <c r="J11" s="90">
        <v>1169984630</v>
      </c>
      <c r="K11" s="107"/>
      <c r="L11" s="90">
        <v>29328</v>
      </c>
      <c r="M11" s="90">
        <v>1273098785</v>
      </c>
      <c r="N11" s="107"/>
      <c r="O11" s="90">
        <v>0</v>
      </c>
      <c r="P11" s="106"/>
      <c r="Q11" s="106">
        <v>0</v>
      </c>
      <c r="R11" s="106"/>
      <c r="S11" s="90">
        <v>0</v>
      </c>
      <c r="T11" s="106"/>
      <c r="U11" s="90">
        <v>0</v>
      </c>
      <c r="V11" s="106"/>
      <c r="W11" s="126">
        <f>U11/' سهام'!$Z$6</f>
        <v>0</v>
      </c>
    </row>
    <row r="12" spans="1:23" ht="24.75" customHeight="1" x14ac:dyDescent="0.4">
      <c r="A12" s="21" t="s">
        <v>151</v>
      </c>
      <c r="B12" s="21"/>
      <c r="C12" s="90">
        <v>1393338</v>
      </c>
      <c r="D12" s="106"/>
      <c r="E12" s="90">
        <v>29830087668</v>
      </c>
      <c r="F12" s="106"/>
      <c r="G12" s="106">
        <v>29663371527</v>
      </c>
      <c r="H12" s="106"/>
      <c r="I12" s="90">
        <v>5747883</v>
      </c>
      <c r="J12" s="90">
        <v>124875437632</v>
      </c>
      <c r="K12" s="107"/>
      <c r="L12" s="90">
        <v>6037960</v>
      </c>
      <c r="M12" s="90">
        <v>130897099859</v>
      </c>
      <c r="N12" s="107"/>
      <c r="O12" s="90">
        <v>1103261</v>
      </c>
      <c r="P12" s="106"/>
      <c r="Q12" s="106">
        <v>21844</v>
      </c>
      <c r="R12" s="106"/>
      <c r="S12" s="90">
        <v>24115514736</v>
      </c>
      <c r="T12" s="106"/>
      <c r="U12" s="90">
        <v>24097855940</v>
      </c>
      <c r="V12" s="106"/>
      <c r="W12" s="126">
        <f>U12/' سهام'!$Z$6</f>
        <v>2.3444849165396908E-2</v>
      </c>
    </row>
    <row r="13" spans="1:23" ht="24.75" customHeight="1" x14ac:dyDescent="0.4">
      <c r="A13" s="21" t="s">
        <v>169</v>
      </c>
      <c r="B13" s="21"/>
      <c r="C13" s="90">
        <v>0</v>
      </c>
      <c r="D13" s="106"/>
      <c r="E13" s="90">
        <v>0</v>
      </c>
      <c r="F13" s="106"/>
      <c r="G13" s="106">
        <v>0</v>
      </c>
      <c r="H13" s="106"/>
      <c r="I13" s="90">
        <v>2617907</v>
      </c>
      <c r="J13" s="90">
        <v>61027039333</v>
      </c>
      <c r="K13" s="107"/>
      <c r="L13" s="90">
        <v>417907</v>
      </c>
      <c r="M13" s="90">
        <v>9724037222</v>
      </c>
      <c r="N13" s="107"/>
      <c r="O13" s="90">
        <v>2200000</v>
      </c>
      <c r="P13" s="106"/>
      <c r="Q13" s="106">
        <v>23356</v>
      </c>
      <c r="R13" s="106"/>
      <c r="S13" s="90">
        <v>51325019108</v>
      </c>
      <c r="T13" s="106"/>
      <c r="U13" s="90">
        <v>51364252445</v>
      </c>
      <c r="V13" s="106"/>
      <c r="W13" s="126">
        <f>U13/' سهام'!$Z$6</f>
        <v>4.9972377379329393E-2</v>
      </c>
    </row>
    <row r="14" spans="1:23" ht="24.75" customHeight="1" x14ac:dyDescent="0.4">
      <c r="A14" s="21" t="s">
        <v>152</v>
      </c>
      <c r="B14" s="21"/>
      <c r="C14" s="90">
        <v>342043</v>
      </c>
      <c r="D14" s="106"/>
      <c r="E14" s="90">
        <v>6784871625</v>
      </c>
      <c r="F14" s="106"/>
      <c r="G14" s="106">
        <v>6845859607</v>
      </c>
      <c r="H14" s="106"/>
      <c r="I14" s="90">
        <v>682413</v>
      </c>
      <c r="J14" s="90">
        <v>13799982718</v>
      </c>
      <c r="K14" s="107"/>
      <c r="L14" s="90">
        <v>840534</v>
      </c>
      <c r="M14" s="90">
        <v>16941141159</v>
      </c>
      <c r="N14" s="107"/>
      <c r="O14" s="90">
        <v>183922</v>
      </c>
      <c r="P14" s="106"/>
      <c r="Q14" s="106">
        <v>20562</v>
      </c>
      <c r="R14" s="106"/>
      <c r="S14" s="90">
        <v>3752577718</v>
      </c>
      <c r="T14" s="106"/>
      <c r="U14" s="90">
        <v>3780409625</v>
      </c>
      <c r="V14" s="106"/>
      <c r="W14" s="126">
        <f>U14/' سهام'!$Z$6</f>
        <v>3.6779676026870499E-3</v>
      </c>
    </row>
    <row r="15" spans="1:23" ht="24.75" customHeight="1" x14ac:dyDescent="0.4">
      <c r="A15" s="21" t="s">
        <v>153</v>
      </c>
      <c r="B15" s="21"/>
      <c r="C15" s="90">
        <v>0</v>
      </c>
      <c r="D15" s="106"/>
      <c r="E15" s="90">
        <v>0</v>
      </c>
      <c r="F15" s="106"/>
      <c r="G15" s="106">
        <v>0</v>
      </c>
      <c r="H15" s="106"/>
      <c r="I15" s="90">
        <v>561468</v>
      </c>
      <c r="J15" s="90">
        <v>9949955871</v>
      </c>
      <c r="K15" s="107"/>
      <c r="L15" s="90">
        <v>204064</v>
      </c>
      <c r="M15" s="90">
        <v>3613509630</v>
      </c>
      <c r="N15" s="107"/>
      <c r="O15" s="90">
        <v>357404</v>
      </c>
      <c r="P15" s="106"/>
      <c r="Q15" s="106">
        <v>18011</v>
      </c>
      <c r="R15" s="106"/>
      <c r="S15" s="90">
        <v>6350873853</v>
      </c>
      <c r="T15" s="106"/>
      <c r="U15" s="90">
        <v>6434829727</v>
      </c>
      <c r="V15" s="106"/>
      <c r="W15" s="126">
        <f>U15/' سهام'!$Z$6</f>
        <v>6.2604578901191308E-3</v>
      </c>
    </row>
    <row r="16" spans="1:23" ht="24.75" customHeight="1" x14ac:dyDescent="0.4">
      <c r="A16" s="21" t="s">
        <v>154</v>
      </c>
      <c r="B16" s="21"/>
      <c r="C16" s="90">
        <v>1715866</v>
      </c>
      <c r="D16" s="106"/>
      <c r="E16" s="90">
        <v>31259044856</v>
      </c>
      <c r="F16" s="106"/>
      <c r="G16" s="106">
        <v>30782081562</v>
      </c>
      <c r="H16" s="106"/>
      <c r="I16" s="90">
        <v>171328932</v>
      </c>
      <c r="J16" s="90">
        <v>3145121251113</v>
      </c>
      <c r="K16" s="107"/>
      <c r="L16" s="90">
        <v>171643757</v>
      </c>
      <c r="M16" s="90">
        <v>3142819046685</v>
      </c>
      <c r="N16" s="107"/>
      <c r="O16" s="90">
        <v>1401041</v>
      </c>
      <c r="P16" s="106"/>
      <c r="Q16" s="106">
        <v>18392</v>
      </c>
      <c r="R16" s="106"/>
      <c r="S16" s="90">
        <v>26019402557</v>
      </c>
      <c r="T16" s="106"/>
      <c r="U16" s="90">
        <v>25766045691</v>
      </c>
      <c r="V16" s="106"/>
      <c r="W16" s="126">
        <f>U16/' سهام'!$Z$6</f>
        <v>2.5067834097701056E-2</v>
      </c>
    </row>
    <row r="17" spans="1:23" ht="24.75" customHeight="1" x14ac:dyDescent="0.4">
      <c r="A17" s="21" t="s">
        <v>155</v>
      </c>
      <c r="B17" s="21"/>
      <c r="C17" s="90">
        <v>1157084</v>
      </c>
      <c r="D17" s="106"/>
      <c r="E17" s="90">
        <v>21027238127</v>
      </c>
      <c r="F17" s="106"/>
      <c r="G17" s="106">
        <v>19886907197</v>
      </c>
      <c r="H17" s="106"/>
      <c r="I17" s="90">
        <v>42184626</v>
      </c>
      <c r="J17" s="90">
        <v>703553757685</v>
      </c>
      <c r="K17" s="107"/>
      <c r="L17" s="90">
        <v>42170435</v>
      </c>
      <c r="M17" s="90">
        <v>704833345634</v>
      </c>
      <c r="N17" s="107"/>
      <c r="O17" s="90">
        <v>1171275</v>
      </c>
      <c r="P17" s="106"/>
      <c r="Q17" s="106">
        <v>16432</v>
      </c>
      <c r="R17" s="106"/>
      <c r="S17" s="90">
        <v>19087410361</v>
      </c>
      <c r="T17" s="106"/>
      <c r="U17" s="90">
        <v>19237537464</v>
      </c>
      <c r="V17" s="106"/>
      <c r="W17" s="126">
        <f>U17/' سهام'!$Z$6</f>
        <v>1.8716236219526183E-2</v>
      </c>
    </row>
    <row r="18" spans="1:23" ht="24.75" customHeight="1" x14ac:dyDescent="0.4">
      <c r="A18" s="21" t="s">
        <v>156</v>
      </c>
      <c r="B18" s="21"/>
      <c r="C18" s="90">
        <v>69326</v>
      </c>
      <c r="D18" s="106"/>
      <c r="E18" s="90">
        <v>1086561221</v>
      </c>
      <c r="F18" s="106"/>
      <c r="G18" s="106">
        <v>1088016849</v>
      </c>
      <c r="H18" s="106"/>
      <c r="I18" s="90">
        <v>328483</v>
      </c>
      <c r="J18" s="90">
        <v>5240547010</v>
      </c>
      <c r="K18" s="107"/>
      <c r="L18" s="90">
        <v>139728</v>
      </c>
      <c r="M18" s="90">
        <v>2217660462</v>
      </c>
      <c r="N18" s="107"/>
      <c r="O18" s="90">
        <v>258081</v>
      </c>
      <c r="P18" s="106"/>
      <c r="Q18" s="106">
        <v>16122</v>
      </c>
      <c r="R18" s="106"/>
      <c r="S18" s="90">
        <v>4130813296</v>
      </c>
      <c r="T18" s="106"/>
      <c r="U18" s="90">
        <v>4159247598</v>
      </c>
      <c r="V18" s="106"/>
      <c r="W18" s="126"/>
    </row>
    <row r="19" spans="1:23" ht="24.75" customHeight="1" x14ac:dyDescent="0.4">
      <c r="A19" s="21" t="s">
        <v>157</v>
      </c>
      <c r="B19" s="21"/>
      <c r="C19" s="90">
        <v>733262</v>
      </c>
      <c r="D19" s="106"/>
      <c r="E19" s="90">
        <v>9874213277</v>
      </c>
      <c r="F19" s="106"/>
      <c r="G19" s="106">
        <v>9799936160</v>
      </c>
      <c r="H19" s="106"/>
      <c r="I19" s="90">
        <v>933252</v>
      </c>
      <c r="J19" s="90">
        <v>12083047753</v>
      </c>
      <c r="K19" s="107"/>
      <c r="L19" s="90">
        <v>911833</v>
      </c>
      <c r="M19" s="90">
        <v>11866883792</v>
      </c>
      <c r="N19" s="107"/>
      <c r="O19" s="90">
        <v>754681</v>
      </c>
      <c r="P19" s="106"/>
      <c r="Q19" s="106">
        <v>12008</v>
      </c>
      <c r="R19" s="106"/>
      <c r="S19" s="90">
        <v>9746951565</v>
      </c>
      <c r="T19" s="106"/>
      <c r="U19" s="90">
        <v>9058040834</v>
      </c>
      <c r="V19" s="106"/>
      <c r="W19" s="126"/>
    </row>
    <row r="20" spans="1:23" ht="24.75" customHeight="1" x14ac:dyDescent="0.4">
      <c r="A20" s="21" t="s">
        <v>158</v>
      </c>
      <c r="B20" s="21"/>
      <c r="C20" s="90">
        <v>173630</v>
      </c>
      <c r="D20" s="106"/>
      <c r="E20" s="90">
        <v>2326767039</v>
      </c>
      <c r="F20" s="106"/>
      <c r="G20" s="106">
        <v>2256151696</v>
      </c>
      <c r="H20" s="106"/>
      <c r="I20" s="90">
        <v>1626</v>
      </c>
      <c r="J20" s="90">
        <v>19438753</v>
      </c>
      <c r="K20" s="107"/>
      <c r="L20" s="90">
        <v>56337</v>
      </c>
      <c r="M20" s="90">
        <v>645088228</v>
      </c>
      <c r="N20" s="107"/>
      <c r="O20" s="90">
        <v>118919</v>
      </c>
      <c r="P20" s="106"/>
      <c r="Q20" s="106">
        <v>11350</v>
      </c>
      <c r="R20" s="106"/>
      <c r="S20" s="90">
        <v>1592002185</v>
      </c>
      <c r="T20" s="106"/>
      <c r="U20" s="90">
        <v>1349109778</v>
      </c>
      <c r="V20" s="106"/>
      <c r="W20" s="126">
        <f>U20/' سهام'!$Z$6</f>
        <v>1.3125514291198849E-3</v>
      </c>
    </row>
    <row r="21" spans="1:23" ht="24.75" customHeight="1" x14ac:dyDescent="0.4">
      <c r="A21" s="21" t="s">
        <v>159</v>
      </c>
      <c r="B21" s="21"/>
      <c r="C21" s="90">
        <v>684241</v>
      </c>
      <c r="D21" s="106"/>
      <c r="E21" s="90">
        <v>10414973490</v>
      </c>
      <c r="F21" s="106"/>
      <c r="G21" s="106">
        <v>10716440401</v>
      </c>
      <c r="H21" s="106"/>
      <c r="I21" s="90">
        <v>9456018</v>
      </c>
      <c r="J21" s="90">
        <v>144657935945</v>
      </c>
      <c r="K21" s="107"/>
      <c r="L21" s="90">
        <v>9354140</v>
      </c>
      <c r="M21" s="90">
        <v>141725193078</v>
      </c>
      <c r="N21" s="107"/>
      <c r="O21" s="90">
        <v>786119</v>
      </c>
      <c r="P21" s="106"/>
      <c r="Q21" s="106">
        <v>14097</v>
      </c>
      <c r="R21" s="106"/>
      <c r="S21" s="90">
        <v>11761914950</v>
      </c>
      <c r="T21" s="106"/>
      <c r="U21" s="90">
        <v>11076821864</v>
      </c>
      <c r="V21" s="106"/>
      <c r="W21" s="126">
        <f>U21/' سهام'!$Z$6</f>
        <v>1.0776660731977578E-2</v>
      </c>
    </row>
    <row r="22" spans="1:23" ht="24.75" customHeight="1" thickBot="1" x14ac:dyDescent="0.45">
      <c r="A22" s="21" t="s">
        <v>170</v>
      </c>
      <c r="B22" s="21"/>
      <c r="C22" s="90">
        <v>0</v>
      </c>
      <c r="D22" s="106"/>
      <c r="E22" s="90">
        <v>0</v>
      </c>
      <c r="F22" s="106"/>
      <c r="G22" s="90">
        <v>0</v>
      </c>
      <c r="H22" s="90"/>
      <c r="I22" s="90">
        <v>707612159</v>
      </c>
      <c r="J22" s="90">
        <v>10584632494571</v>
      </c>
      <c r="K22" s="107"/>
      <c r="L22" s="90">
        <v>707112159</v>
      </c>
      <c r="M22" s="90">
        <v>10636553794835</v>
      </c>
      <c r="N22" s="107"/>
      <c r="O22" s="90">
        <v>500000</v>
      </c>
      <c r="P22" s="106"/>
      <c r="Q22" s="106">
        <v>14204</v>
      </c>
      <c r="R22" s="106"/>
      <c r="S22" s="90">
        <v>7017043827</v>
      </c>
      <c r="T22" s="106"/>
      <c r="U22" s="90">
        <v>7097738800</v>
      </c>
      <c r="V22" s="90"/>
      <c r="W22" s="126">
        <f>U22/' سهام'!$Z$6</f>
        <v>6.9054033684867837E-3</v>
      </c>
    </row>
    <row r="23" spans="1:23" ht="24.75" customHeight="1" thickBot="1" x14ac:dyDescent="0.45">
      <c r="A23" s="21" t="s">
        <v>4</v>
      </c>
      <c r="B23" s="21"/>
      <c r="C23" s="108">
        <f>SUM(C9:C22)</f>
        <v>6491268</v>
      </c>
      <c r="D23" s="115">
        <f t="shared" ref="D23:W23" si="0">SUM(D9:D22)</f>
        <v>0</v>
      </c>
      <c r="E23" s="108">
        <f>SUM(E9:E22)</f>
        <v>116526433815</v>
      </c>
      <c r="F23" s="115">
        <f t="shared" si="0"/>
        <v>0</v>
      </c>
      <c r="G23" s="108">
        <f t="shared" si="0"/>
        <v>115041843913</v>
      </c>
      <c r="H23" s="115">
        <f t="shared" si="0"/>
        <v>0</v>
      </c>
      <c r="I23" s="108">
        <f t="shared" si="0"/>
        <v>941649991</v>
      </c>
      <c r="J23" s="108">
        <f t="shared" si="0"/>
        <v>14812070734629</v>
      </c>
      <c r="K23" s="115">
        <f t="shared" si="0"/>
        <v>0</v>
      </c>
      <c r="L23" s="108">
        <f t="shared" si="0"/>
        <v>939256614</v>
      </c>
      <c r="M23" s="108">
        <f t="shared" si="0"/>
        <v>14811584776168</v>
      </c>
      <c r="N23" s="115">
        <f t="shared" si="0"/>
        <v>0</v>
      </c>
      <c r="O23" s="108">
        <f t="shared" si="0"/>
        <v>8884645</v>
      </c>
      <c r="P23" s="115">
        <f t="shared" si="0"/>
        <v>0</v>
      </c>
      <c r="Q23" s="108">
        <f t="shared" si="0"/>
        <v>279790</v>
      </c>
      <c r="R23" s="115">
        <f t="shared" si="0"/>
        <v>0</v>
      </c>
      <c r="S23" s="108">
        <f t="shared" si="0"/>
        <v>166300846521</v>
      </c>
      <c r="T23" s="115">
        <f t="shared" si="0"/>
        <v>0</v>
      </c>
      <c r="U23" s="108">
        <f t="shared" si="0"/>
        <v>164835704525</v>
      </c>
      <c r="V23" s="115">
        <f t="shared" si="0"/>
        <v>0</v>
      </c>
      <c r="W23" s="127">
        <f t="shared" si="0"/>
        <v>0.14750984091063379</v>
      </c>
    </row>
    <row r="24" spans="1:23" ht="16.5" thickTop="1" x14ac:dyDescent="0.4"/>
  </sheetData>
  <mergeCells count="22">
    <mergeCell ref="A1:W1"/>
    <mergeCell ref="A2:W2"/>
    <mergeCell ref="A3:W3"/>
    <mergeCell ref="A7:A8"/>
    <mergeCell ref="I7:J7"/>
    <mergeCell ref="L7:M7"/>
    <mergeCell ref="P7:P8"/>
    <mergeCell ref="T7:T8"/>
    <mergeCell ref="S7:S8"/>
    <mergeCell ref="O7:O8"/>
    <mergeCell ref="E7:E8"/>
    <mergeCell ref="C7:C8"/>
    <mergeCell ref="D7:D8"/>
    <mergeCell ref="A4:W4"/>
    <mergeCell ref="I6:M6"/>
    <mergeCell ref="C6:G6"/>
    <mergeCell ref="O6:W6"/>
    <mergeCell ref="F7:F8"/>
    <mergeCell ref="G7:G8"/>
    <mergeCell ref="U7:U8"/>
    <mergeCell ref="Q7:Q8"/>
    <mergeCell ref="W7:W8"/>
  </mergeCells>
  <pageMargins left="0.7" right="0.7" top="0.75" bottom="0.75" header="0.3" footer="0.3"/>
  <pageSetup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I27"/>
  <sheetViews>
    <sheetView rightToLeft="1" view="pageBreakPreview" zoomScale="90" zoomScaleNormal="100" zoomScaleSheetLayoutView="90" workbookViewId="0">
      <selection activeCell="E34" sqref="E34"/>
    </sheetView>
  </sheetViews>
  <sheetFormatPr defaultColWidth="9.125" defaultRowHeight="15.75" x14ac:dyDescent="0.4"/>
  <cols>
    <col min="1" max="1" width="16" style="34" customWidth="1"/>
    <col min="2" max="2" width="0.625" style="34" customWidth="1"/>
    <col min="3" max="3" width="9" style="34" customWidth="1"/>
    <col min="4" max="4" width="0.625" style="34" customWidth="1"/>
    <col min="5" max="5" width="10.75" style="34" customWidth="1"/>
    <col min="6" max="6" width="0.625" style="34" customWidth="1"/>
    <col min="7" max="7" width="7.625" style="34" customWidth="1"/>
    <col min="8" max="8" width="0.625" style="34" customWidth="1"/>
    <col min="9" max="9" width="9.25" style="34" bestFit="1" customWidth="1"/>
    <col min="10" max="10" width="0.375" style="34" customWidth="1"/>
    <col min="11" max="11" width="6.125" style="34" customWidth="1"/>
    <col min="12" max="12" width="0.75" style="34" customWidth="1"/>
    <col min="13" max="13" width="6.75" style="34" customWidth="1"/>
    <col min="14" max="14" width="0.25" style="34" customWidth="1"/>
    <col min="15" max="15" width="9.875" style="34" bestFit="1" customWidth="1"/>
    <col min="16" max="16" width="0.375" style="34" customWidth="1"/>
    <col min="17" max="17" width="15.375" style="34" bestFit="1" customWidth="1"/>
    <col min="18" max="18" width="0.625" style="34" customWidth="1"/>
    <col min="19" max="19" width="15.25" style="34" bestFit="1" customWidth="1"/>
    <col min="20" max="20" width="0.625" style="34" customWidth="1"/>
    <col min="21" max="21" width="8.375" style="34" bestFit="1" customWidth="1"/>
    <col min="22" max="22" width="15" style="34" bestFit="1" customWidth="1"/>
    <col min="23" max="23" width="0.625" style="34" customWidth="1"/>
    <col min="24" max="24" width="8" style="34" bestFit="1" customWidth="1"/>
    <col min="25" max="25" width="13.75" style="34" bestFit="1" customWidth="1"/>
    <col min="26" max="26" width="0.625" style="34" customWidth="1"/>
    <col min="27" max="27" width="8.375" style="34" bestFit="1" customWidth="1"/>
    <col min="28" max="28" width="0.375" style="34" customWidth="1"/>
    <col min="29" max="29" width="11.875" style="34" bestFit="1" customWidth="1"/>
    <col min="30" max="30" width="0.25" style="34" customWidth="1"/>
    <col min="31" max="31" width="14.375" style="34" bestFit="1" customWidth="1"/>
    <col min="32" max="32" width="0.375" style="34" customWidth="1"/>
    <col min="33" max="33" width="14.75" style="34" bestFit="1" customWidth="1"/>
    <col min="34" max="34" width="0.375" style="34" customWidth="1"/>
    <col min="35" max="35" width="13.125" style="34" customWidth="1"/>
    <col min="36" max="16384" width="9.125" style="34"/>
  </cols>
  <sheetData>
    <row r="1" spans="1:35" ht="21" x14ac:dyDescent="0.55000000000000004">
      <c r="A1" s="169" t="str">
        <f>' سهام'!Z2</f>
        <v>صندوق سرمایه گذاری اختصاصی بازارگردانی بازده معاملات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</row>
    <row r="2" spans="1:35" ht="21" x14ac:dyDescent="0.55000000000000004">
      <c r="A2" s="169" t="s">
        <v>80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</row>
    <row r="3" spans="1:35" ht="21" x14ac:dyDescent="0.55000000000000004">
      <c r="A3" s="169" t="str">
        <f>' سهام'!Z3</f>
        <v>برای ماه منتهی به 1404/11/30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</row>
    <row r="4" spans="1:35" ht="25.5" x14ac:dyDescent="0.4">
      <c r="A4" s="170" t="s">
        <v>130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</row>
    <row r="6" spans="1:35" ht="18" customHeight="1" thickBot="1" x14ac:dyDescent="0.45">
      <c r="A6" s="171" t="s">
        <v>31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9"/>
      <c r="O6" s="171" t="str">
        <f>' سهام'!Z4</f>
        <v>1404/10/30</v>
      </c>
      <c r="P6" s="171"/>
      <c r="Q6" s="171"/>
      <c r="R6" s="171"/>
      <c r="S6" s="171"/>
      <c r="T6" s="38"/>
      <c r="U6" s="188" t="s">
        <v>13</v>
      </c>
      <c r="V6" s="188"/>
      <c r="W6" s="188"/>
      <c r="X6" s="188"/>
      <c r="Y6" s="188"/>
      <c r="AA6" s="171" t="str">
        <f>' سهام'!Z5</f>
        <v>1404/11/30</v>
      </c>
      <c r="AB6" s="171"/>
      <c r="AC6" s="171"/>
      <c r="AD6" s="171"/>
      <c r="AE6" s="171"/>
      <c r="AF6" s="171"/>
      <c r="AG6" s="171"/>
      <c r="AH6" s="171"/>
      <c r="AI6" s="171"/>
    </row>
    <row r="7" spans="1:35" ht="26.25" customHeight="1" x14ac:dyDescent="0.4">
      <c r="A7" s="183" t="s">
        <v>32</v>
      </c>
      <c r="B7" s="19"/>
      <c r="C7" s="185" t="s">
        <v>12</v>
      </c>
      <c r="D7" s="19"/>
      <c r="E7" s="187" t="s">
        <v>11</v>
      </c>
      <c r="F7" s="19"/>
      <c r="G7" s="180" t="s">
        <v>44</v>
      </c>
      <c r="H7" s="19"/>
      <c r="I7" s="185" t="s">
        <v>35</v>
      </c>
      <c r="J7" s="19"/>
      <c r="K7" s="187" t="s">
        <v>10</v>
      </c>
      <c r="L7" s="2"/>
      <c r="M7" s="187" t="s">
        <v>9</v>
      </c>
      <c r="N7" s="19"/>
      <c r="O7" s="181" t="s">
        <v>5</v>
      </c>
      <c r="P7" s="180"/>
      <c r="Q7" s="180" t="s">
        <v>0</v>
      </c>
      <c r="R7" s="180"/>
      <c r="S7" s="180" t="s">
        <v>33</v>
      </c>
      <c r="T7" s="19"/>
      <c r="U7" s="184" t="s">
        <v>6</v>
      </c>
      <c r="V7" s="184"/>
      <c r="X7" s="184" t="s">
        <v>7</v>
      </c>
      <c r="Y7" s="184"/>
      <c r="AA7" s="181" t="s">
        <v>5</v>
      </c>
      <c r="AB7" s="183"/>
      <c r="AC7" s="180" t="s">
        <v>45</v>
      </c>
      <c r="AD7" s="19"/>
      <c r="AE7" s="180" t="s">
        <v>0</v>
      </c>
      <c r="AF7" s="183"/>
      <c r="AG7" s="180" t="s">
        <v>33</v>
      </c>
      <c r="AH7" s="35"/>
      <c r="AI7" s="180" t="s">
        <v>34</v>
      </c>
    </row>
    <row r="8" spans="1:35" s="37" customFormat="1" ht="40.5" customHeight="1" thickBot="1" x14ac:dyDescent="0.25">
      <c r="A8" s="171"/>
      <c r="B8" s="19"/>
      <c r="C8" s="186"/>
      <c r="D8" s="19"/>
      <c r="E8" s="186"/>
      <c r="F8" s="19"/>
      <c r="G8" s="171"/>
      <c r="H8" s="19"/>
      <c r="I8" s="186"/>
      <c r="J8" s="19"/>
      <c r="K8" s="186"/>
      <c r="L8" s="38"/>
      <c r="M8" s="186"/>
      <c r="N8" s="19"/>
      <c r="O8" s="182"/>
      <c r="P8" s="183"/>
      <c r="Q8" s="171"/>
      <c r="R8" s="183"/>
      <c r="S8" s="171"/>
      <c r="T8" s="19"/>
      <c r="U8" s="36" t="s">
        <v>5</v>
      </c>
      <c r="V8" s="36" t="s">
        <v>0</v>
      </c>
      <c r="X8" s="36" t="s">
        <v>5</v>
      </c>
      <c r="Y8" s="36" t="s">
        <v>79</v>
      </c>
      <c r="AA8" s="182"/>
      <c r="AB8" s="183"/>
      <c r="AC8" s="171"/>
      <c r="AD8" s="19"/>
      <c r="AE8" s="171"/>
      <c r="AF8" s="183"/>
      <c r="AG8" s="171"/>
      <c r="AH8" s="35"/>
      <c r="AI8" s="171"/>
    </row>
    <row r="9" spans="1:35" x14ac:dyDescent="0.4">
      <c r="A9" s="15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82"/>
      <c r="P9" s="83"/>
      <c r="Q9" s="82"/>
      <c r="R9" s="83"/>
      <c r="S9" s="83"/>
      <c r="T9" s="19"/>
      <c r="U9" s="82"/>
      <c r="V9" s="82"/>
      <c r="W9" s="84"/>
      <c r="X9" s="82"/>
      <c r="Y9" s="82"/>
      <c r="AA9" s="82"/>
      <c r="AB9" s="83"/>
      <c r="AC9" s="82"/>
      <c r="AD9" s="83"/>
      <c r="AE9" s="82"/>
      <c r="AF9" s="83"/>
      <c r="AG9" s="83"/>
      <c r="AH9" s="19"/>
      <c r="AI9" s="86"/>
    </row>
    <row r="10" spans="1:35" x14ac:dyDescent="0.4">
      <c r="A10" s="15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82"/>
      <c r="P10" s="83"/>
      <c r="Q10" s="82"/>
      <c r="R10" s="83"/>
      <c r="S10" s="83"/>
      <c r="T10" s="19"/>
      <c r="U10" s="82"/>
      <c r="V10" s="82"/>
      <c r="W10" s="84"/>
      <c r="X10" s="82"/>
      <c r="Y10" s="82"/>
      <c r="AA10" s="82"/>
      <c r="AB10" s="83"/>
      <c r="AC10" s="82"/>
      <c r="AD10" s="83"/>
      <c r="AE10" s="82"/>
      <c r="AF10" s="83"/>
      <c r="AG10" s="83"/>
      <c r="AH10" s="19"/>
      <c r="AI10" s="86"/>
    </row>
    <row r="11" spans="1:35" x14ac:dyDescent="0.4">
      <c r="A11" s="15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82"/>
      <c r="P11" s="83"/>
      <c r="Q11" s="82"/>
      <c r="R11" s="83"/>
      <c r="S11" s="83"/>
      <c r="T11" s="19"/>
      <c r="U11" s="82"/>
      <c r="V11" s="82"/>
      <c r="W11" s="84"/>
      <c r="X11" s="82"/>
      <c r="Y11" s="82"/>
      <c r="AA11" s="82"/>
      <c r="AB11" s="83"/>
      <c r="AC11" s="82"/>
      <c r="AD11" s="83"/>
      <c r="AE11" s="82"/>
      <c r="AF11" s="83"/>
      <c r="AG11" s="83"/>
      <c r="AH11" s="19"/>
      <c r="AI11" s="86"/>
    </row>
    <row r="12" spans="1:35" x14ac:dyDescent="0.4">
      <c r="A12" s="15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82"/>
      <c r="P12" s="83"/>
      <c r="Q12" s="82"/>
      <c r="R12" s="83"/>
      <c r="S12" s="83"/>
      <c r="T12" s="19"/>
      <c r="U12" s="82"/>
      <c r="V12" s="82"/>
      <c r="W12" s="84"/>
      <c r="X12" s="82"/>
      <c r="Y12" s="82"/>
      <c r="AA12" s="82"/>
      <c r="AB12" s="83"/>
      <c r="AC12" s="82"/>
      <c r="AD12" s="83"/>
      <c r="AE12" s="82"/>
      <c r="AF12" s="83"/>
      <c r="AG12" s="83"/>
      <c r="AH12" s="19"/>
      <c r="AI12" s="86"/>
    </row>
    <row r="13" spans="1:35" x14ac:dyDescent="0.4">
      <c r="A13" s="15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82"/>
      <c r="P13" s="83"/>
      <c r="Q13" s="82"/>
      <c r="R13" s="83"/>
      <c r="S13" s="83"/>
      <c r="T13" s="19"/>
      <c r="U13" s="82"/>
      <c r="V13" s="82"/>
      <c r="W13" s="84"/>
      <c r="X13" s="82"/>
      <c r="Y13" s="82"/>
      <c r="AA13" s="82"/>
      <c r="AB13" s="83"/>
      <c r="AC13" s="82"/>
      <c r="AD13" s="83"/>
      <c r="AE13" s="82"/>
      <c r="AF13" s="83"/>
      <c r="AG13" s="83"/>
      <c r="AH13" s="19"/>
      <c r="AI13" s="86"/>
    </row>
    <row r="14" spans="1:35" x14ac:dyDescent="0.4">
      <c r="A14" s="15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82"/>
      <c r="P14" s="83"/>
      <c r="Q14" s="82"/>
      <c r="R14" s="83"/>
      <c r="S14" s="83"/>
      <c r="T14" s="19"/>
      <c r="U14" s="82"/>
      <c r="V14" s="82"/>
      <c r="W14" s="84"/>
      <c r="X14" s="82"/>
      <c r="Y14" s="82"/>
      <c r="AA14" s="82"/>
      <c r="AB14" s="83"/>
      <c r="AC14" s="82"/>
      <c r="AD14" s="83"/>
      <c r="AE14" s="82"/>
      <c r="AF14" s="83"/>
      <c r="AG14" s="83"/>
      <c r="AH14" s="19"/>
      <c r="AI14" s="86"/>
    </row>
    <row r="15" spans="1:35" x14ac:dyDescent="0.4">
      <c r="A15" s="15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82"/>
      <c r="P15" s="83"/>
      <c r="Q15" s="82"/>
      <c r="R15" s="83"/>
      <c r="S15" s="83"/>
      <c r="T15" s="19"/>
      <c r="U15" s="82"/>
      <c r="V15" s="82"/>
      <c r="W15" s="84"/>
      <c r="X15" s="82"/>
      <c r="Y15" s="82"/>
      <c r="AA15" s="82"/>
      <c r="AB15" s="83"/>
      <c r="AC15" s="82"/>
      <c r="AD15" s="83"/>
      <c r="AE15" s="82"/>
      <c r="AF15" s="83"/>
      <c r="AG15" s="83"/>
      <c r="AH15" s="19"/>
      <c r="AI15" s="86"/>
    </row>
    <row r="16" spans="1:35" x14ac:dyDescent="0.4">
      <c r="A16" s="15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82"/>
      <c r="P16" s="83"/>
      <c r="Q16" s="82"/>
      <c r="R16" s="83"/>
      <c r="S16" s="83"/>
      <c r="T16" s="19"/>
      <c r="U16" s="82"/>
      <c r="V16" s="82"/>
      <c r="W16" s="84"/>
      <c r="X16" s="82"/>
      <c r="Y16" s="82"/>
      <c r="AA16" s="82"/>
      <c r="AB16" s="83"/>
      <c r="AC16" s="82"/>
      <c r="AD16" s="83"/>
      <c r="AE16" s="82"/>
      <c r="AF16" s="83"/>
      <c r="AG16" s="83"/>
      <c r="AH16" s="19"/>
      <c r="AI16" s="86"/>
    </row>
    <row r="17" spans="1:35" x14ac:dyDescent="0.4">
      <c r="A17" s="15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82"/>
      <c r="P17" s="83"/>
      <c r="Q17" s="82"/>
      <c r="R17" s="83"/>
      <c r="S17" s="83"/>
      <c r="T17" s="19"/>
      <c r="U17" s="82"/>
      <c r="V17" s="82"/>
      <c r="W17" s="84"/>
      <c r="X17" s="82"/>
      <c r="Y17" s="82"/>
      <c r="AA17" s="82"/>
      <c r="AB17" s="83"/>
      <c r="AC17" s="82"/>
      <c r="AD17" s="83"/>
      <c r="AE17" s="82"/>
      <c r="AF17" s="83"/>
      <c r="AG17" s="83"/>
      <c r="AH17" s="19"/>
      <c r="AI17" s="86"/>
    </row>
    <row r="18" spans="1:35" x14ac:dyDescent="0.4">
      <c r="A18" s="15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82"/>
      <c r="P18" s="83"/>
      <c r="Q18" s="82"/>
      <c r="R18" s="83"/>
      <c r="S18" s="83"/>
      <c r="T18" s="19"/>
      <c r="U18" s="82"/>
      <c r="V18" s="82"/>
      <c r="W18" s="84"/>
      <c r="X18" s="82"/>
      <c r="Y18" s="82"/>
      <c r="AA18" s="82"/>
      <c r="AB18" s="83"/>
      <c r="AC18" s="82"/>
      <c r="AD18" s="83"/>
      <c r="AE18" s="82"/>
      <c r="AF18" s="83"/>
      <c r="AG18" s="83"/>
      <c r="AH18" s="19"/>
      <c r="AI18" s="86"/>
    </row>
    <row r="19" spans="1:35" x14ac:dyDescent="0.4">
      <c r="A19" s="15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82"/>
      <c r="P19" s="83"/>
      <c r="Q19" s="82"/>
      <c r="R19" s="83"/>
      <c r="S19" s="83"/>
      <c r="T19" s="19"/>
      <c r="U19" s="82"/>
      <c r="V19" s="82"/>
      <c r="W19" s="84"/>
      <c r="X19" s="82"/>
      <c r="Y19" s="82"/>
      <c r="AA19" s="82"/>
      <c r="AB19" s="83"/>
      <c r="AC19" s="82"/>
      <c r="AD19" s="83"/>
      <c r="AE19" s="82"/>
      <c r="AF19" s="83"/>
      <c r="AG19" s="83"/>
      <c r="AH19" s="19"/>
      <c r="AI19" s="86"/>
    </row>
    <row r="20" spans="1:35" x14ac:dyDescent="0.4">
      <c r="A20" s="15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82"/>
      <c r="P20" s="83"/>
      <c r="Q20" s="82"/>
      <c r="R20" s="83"/>
      <c r="S20" s="83"/>
      <c r="T20" s="19"/>
      <c r="U20" s="82"/>
      <c r="V20" s="82"/>
      <c r="W20" s="84"/>
      <c r="X20" s="82"/>
      <c r="Y20" s="82"/>
      <c r="AA20" s="82"/>
      <c r="AB20" s="83"/>
      <c r="AC20" s="82"/>
      <c r="AD20" s="83"/>
      <c r="AE20" s="82"/>
      <c r="AF20" s="83"/>
      <c r="AG20" s="83"/>
      <c r="AH20" s="19"/>
      <c r="AI20" s="86"/>
    </row>
    <row r="21" spans="1:35" ht="16.5" thickBot="1" x14ac:dyDescent="0.45">
      <c r="A21" s="81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2"/>
      <c r="P21" s="83"/>
      <c r="Q21" s="82"/>
      <c r="R21" s="83"/>
      <c r="S21" s="83"/>
      <c r="T21" s="19"/>
      <c r="U21" s="82"/>
      <c r="V21" s="82"/>
      <c r="W21" s="84"/>
      <c r="X21" s="82"/>
      <c r="Y21" s="82"/>
      <c r="AA21" s="82"/>
      <c r="AB21" s="83"/>
      <c r="AC21" s="82"/>
      <c r="AD21" s="83"/>
      <c r="AE21" s="82"/>
      <c r="AF21" s="83"/>
      <c r="AG21" s="83"/>
      <c r="AH21" s="19"/>
      <c r="AI21" s="86"/>
    </row>
    <row r="22" spans="1:35" ht="16.5" thickBot="1" x14ac:dyDescent="0.45">
      <c r="A22" s="19" t="s">
        <v>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9">
        <f>SUM(O9:O21)</f>
        <v>0</v>
      </c>
      <c r="P22" s="19"/>
      <c r="Q22" s="89">
        <f>SUM(Q9:Q21)</f>
        <v>0</v>
      </c>
      <c r="R22" s="19"/>
      <c r="S22" s="88">
        <f>SUM(S9:S21)</f>
        <v>0</v>
      </c>
      <c r="T22" s="19"/>
      <c r="U22" s="89">
        <f>SUM(U9:U21)</f>
        <v>0</v>
      </c>
      <c r="V22" s="89">
        <f>SUM(V9:V21)</f>
        <v>0</v>
      </c>
      <c r="X22" s="89">
        <f>SUM(X19:X21)</f>
        <v>0</v>
      </c>
      <c r="Y22" s="89">
        <f>SUM(Y9:Y21)</f>
        <v>0</v>
      </c>
      <c r="AA22" s="89">
        <f>SUM(AA9:AA21)</f>
        <v>0</v>
      </c>
      <c r="AB22" s="19"/>
      <c r="AC22" s="89">
        <f>SUM(AC9:AC21)</f>
        <v>0</v>
      </c>
      <c r="AD22" s="19"/>
      <c r="AE22" s="89">
        <f>SUM(AE9:AE21)</f>
        <v>0</v>
      </c>
      <c r="AF22" s="19"/>
      <c r="AG22" s="88">
        <f>SUM(AG9:AH21)</f>
        <v>0</v>
      </c>
      <c r="AH22" s="19"/>
      <c r="AI22" s="87">
        <f>SUM(AI9:AI21)</f>
        <v>0</v>
      </c>
    </row>
    <row r="23" spans="1:35" ht="16.5" thickTop="1" x14ac:dyDescent="0.4"/>
    <row r="27" spans="1:35" x14ac:dyDescent="0.4">
      <c r="K27" s="2"/>
    </row>
  </sheetData>
  <mergeCells count="29">
    <mergeCell ref="A1:AI1"/>
    <mergeCell ref="A2:AI2"/>
    <mergeCell ref="A3:AI3"/>
    <mergeCell ref="A4:AI4"/>
    <mergeCell ref="U6:Y6"/>
    <mergeCell ref="AA6:AI6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G7:AG8"/>
    <mergeCell ref="AI7:AI8"/>
    <mergeCell ref="AA7:AA8"/>
    <mergeCell ref="AB7:AB8"/>
    <mergeCell ref="AE7:AE8"/>
    <mergeCell ref="AF7:AF8"/>
    <mergeCell ref="AC7:AC8"/>
  </mergeCells>
  <pageMargins left="0.7" right="0.7" top="0.75" bottom="0.75" header="0.3" footer="0.3"/>
  <pageSetup scale="5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12"/>
  <sheetViews>
    <sheetView rightToLeft="1" view="pageBreakPreview" zoomScale="90" zoomScaleNormal="100" zoomScaleSheetLayoutView="90" workbookViewId="0">
      <selection activeCell="C7" sqref="C7:C8"/>
    </sheetView>
  </sheetViews>
  <sheetFormatPr defaultColWidth="9.125" defaultRowHeight="15.75" x14ac:dyDescent="0.4"/>
  <cols>
    <col min="1" max="1" width="16.875" style="6" customWidth="1"/>
    <col min="2" max="2" width="0.75" style="6" customWidth="1"/>
    <col min="3" max="3" width="9" style="6" customWidth="1"/>
    <col min="4" max="4" width="0.75" style="6" customWidth="1"/>
    <col min="5" max="5" width="12.125" style="6" customWidth="1"/>
    <col min="6" max="6" width="1.375" style="6" customWidth="1"/>
    <col min="7" max="7" width="13.625" style="6" customWidth="1"/>
    <col min="8" max="8" width="0.75" style="6" customWidth="1"/>
    <col min="9" max="9" width="10.125" style="6" customWidth="1"/>
    <col min="10" max="10" width="0.875" style="6" customWidth="1"/>
    <col min="11" max="11" width="14" style="6" customWidth="1"/>
    <col min="12" max="12" width="0.625" style="6" customWidth="1"/>
    <col min="13" max="13" width="10.875" style="6" customWidth="1"/>
    <col min="14" max="16384" width="9.125" style="6"/>
  </cols>
  <sheetData>
    <row r="1" spans="1:16" ht="21" x14ac:dyDescent="0.55000000000000004">
      <c r="A1" s="169" t="str">
        <f>' سهام'!Z2</f>
        <v>صندوق سرمایه گذاری اختصاصی بازارگردانی بازده معاملات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</row>
    <row r="2" spans="1:16" ht="21" x14ac:dyDescent="0.55000000000000004">
      <c r="A2" s="169" t="s">
        <v>80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16" ht="21" x14ac:dyDescent="0.55000000000000004">
      <c r="A3" s="169" t="str">
        <f>' سهام'!Z3</f>
        <v>برای ماه منتهی به 1404/11/30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16" ht="25.5" customHeight="1" x14ac:dyDescent="0.4">
      <c r="A4" s="190" t="s">
        <v>52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</row>
    <row r="5" spans="1:16" ht="20.25" x14ac:dyDescent="0.4">
      <c r="A5" s="190" t="s">
        <v>51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</row>
    <row r="6" spans="1:16" ht="19.5" customHeight="1" thickBot="1" x14ac:dyDescent="0.45">
      <c r="C6" s="171" t="str">
        <f>' سهام'!Z5</f>
        <v>1404/11/30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</row>
    <row r="7" spans="1:16" ht="31.5" customHeight="1" x14ac:dyDescent="0.4">
      <c r="A7" s="174" t="s">
        <v>16</v>
      </c>
      <c r="C7" s="191" t="s">
        <v>5</v>
      </c>
      <c r="E7" s="173" t="s">
        <v>56</v>
      </c>
      <c r="F7" s="173"/>
      <c r="G7" s="173" t="s">
        <v>55</v>
      </c>
      <c r="H7" s="173"/>
      <c r="I7" s="173" t="s">
        <v>53</v>
      </c>
      <c r="J7" s="173"/>
      <c r="K7" s="173" t="s">
        <v>54</v>
      </c>
      <c r="M7" s="173" t="s">
        <v>15</v>
      </c>
      <c r="N7" s="173"/>
      <c r="O7" s="173"/>
      <c r="P7" s="173"/>
    </row>
    <row r="8" spans="1:16" ht="18" customHeight="1" thickBot="1" x14ac:dyDescent="0.45">
      <c r="A8" s="175"/>
      <c r="C8" s="192"/>
      <c r="E8" s="168"/>
      <c r="F8" s="173"/>
      <c r="G8" s="168"/>
      <c r="H8" s="173"/>
      <c r="I8" s="168"/>
      <c r="J8" s="173"/>
      <c r="K8" s="168"/>
      <c r="M8" s="168"/>
      <c r="N8" s="168"/>
      <c r="O8" s="168"/>
      <c r="P8" s="168"/>
    </row>
    <row r="9" spans="1:16" x14ac:dyDescent="0.4">
      <c r="A9" s="26" t="s">
        <v>18</v>
      </c>
      <c r="E9" s="22" t="s">
        <v>17</v>
      </c>
      <c r="F9" s="22"/>
      <c r="G9" s="27" t="s">
        <v>17</v>
      </c>
      <c r="H9" s="27"/>
      <c r="I9" s="28" t="s">
        <v>17</v>
      </c>
      <c r="J9" s="27"/>
      <c r="K9" s="27" t="s">
        <v>17</v>
      </c>
      <c r="L9" s="27"/>
      <c r="M9" s="189" t="s">
        <v>17</v>
      </c>
      <c r="N9" s="189"/>
      <c r="O9" s="189"/>
      <c r="P9" s="189"/>
    </row>
    <row r="10" spans="1:16" ht="16.5" thickBot="1" x14ac:dyDescent="0.45">
      <c r="A10" s="26" t="s">
        <v>19</v>
      </c>
      <c r="E10" s="27" t="s">
        <v>17</v>
      </c>
      <c r="F10" s="22"/>
      <c r="G10" s="27" t="s">
        <v>17</v>
      </c>
      <c r="H10" s="27"/>
      <c r="I10" s="28" t="s">
        <v>17</v>
      </c>
      <c r="J10" s="27"/>
      <c r="K10" s="27" t="s">
        <v>17</v>
      </c>
      <c r="L10" s="27"/>
      <c r="M10" s="189" t="s">
        <v>17</v>
      </c>
      <c r="N10" s="189"/>
      <c r="O10" s="189"/>
      <c r="P10" s="189"/>
    </row>
    <row r="11" spans="1:16" ht="16.5" thickBot="1" x14ac:dyDescent="0.45">
      <c r="E11" s="22"/>
      <c r="F11" s="22"/>
      <c r="H11" s="27"/>
      <c r="I11" s="28"/>
      <c r="J11" s="27"/>
      <c r="K11" s="29" t="s">
        <v>17</v>
      </c>
      <c r="L11" s="27"/>
      <c r="M11" s="189"/>
      <c r="N11" s="189"/>
      <c r="O11" s="189"/>
      <c r="P11" s="189"/>
    </row>
    <row r="12" spans="1:16" ht="16.5" thickTop="1" x14ac:dyDescent="0.4"/>
  </sheetData>
  <mergeCells count="19">
    <mergeCell ref="A1:P1"/>
    <mergeCell ref="A2:P2"/>
    <mergeCell ref="A3:P3"/>
    <mergeCell ref="M7:P8"/>
    <mergeCell ref="M10:P10"/>
    <mergeCell ref="M9:P9"/>
    <mergeCell ref="M11:P11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</mergeCells>
  <pageMargins left="0.7" right="0.7" top="0.75" bottom="0.75" header="0.3" footer="0.3"/>
  <pageSetup scale="94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R14"/>
  <sheetViews>
    <sheetView rightToLeft="1" view="pageBreakPreview" zoomScaleNormal="100" zoomScaleSheetLayoutView="100" workbookViewId="0">
      <selection activeCell="H12" sqref="H12"/>
    </sheetView>
  </sheetViews>
  <sheetFormatPr defaultColWidth="9.125" defaultRowHeight="15.75" x14ac:dyDescent="0.4"/>
  <cols>
    <col min="1" max="1" width="22.875" style="6" customWidth="1"/>
    <col min="2" max="2" width="0.75" style="6" customWidth="1"/>
    <col min="3" max="3" width="13.125" style="6" customWidth="1"/>
    <col min="4" max="4" width="0.75" style="6" customWidth="1"/>
    <col min="5" max="6" width="16.125" style="6" bestFit="1" customWidth="1"/>
    <col min="7" max="7" width="0.625" style="6" customWidth="1"/>
    <col min="8" max="8" width="13.125" style="6" bestFit="1" customWidth="1"/>
    <col min="9" max="9" width="0.75" style="6" customWidth="1"/>
    <col min="10" max="10" width="6.625" style="6" customWidth="1"/>
    <col min="11" max="11" width="4.25" style="6" customWidth="1"/>
    <col min="12" max="12" width="0.375" style="6" customWidth="1"/>
    <col min="13" max="13" width="5.25" style="6" customWidth="1"/>
    <col min="14" max="14" width="4.25" style="6" customWidth="1"/>
    <col min="15" max="15" width="0.375" style="6" customWidth="1"/>
    <col min="16" max="16" width="10.625" style="6" customWidth="1"/>
    <col min="17" max="17" width="0.625" style="6" customWidth="1"/>
    <col min="18" max="18" width="11.625" style="6" customWidth="1"/>
    <col min="19" max="16384" width="9.125" style="6"/>
  </cols>
  <sheetData>
    <row r="1" spans="1:18" ht="21" x14ac:dyDescent="0.55000000000000004">
      <c r="A1" s="169" t="str">
        <f>' سهام'!Z2</f>
        <v>صندوق سرمایه گذاری اختصاصی بازارگردانی بازده معاملات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</row>
    <row r="2" spans="1:18" ht="21" x14ac:dyDescent="0.55000000000000004">
      <c r="A2" s="169" t="s">
        <v>80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1:18" ht="21" x14ac:dyDescent="0.55000000000000004">
      <c r="A3" s="169" t="str">
        <f>' سهام'!Z3</f>
        <v>برای ماه منتهی به 1404/11/30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</row>
    <row r="4" spans="1:18" ht="25.5" x14ac:dyDescent="0.4">
      <c r="A4" s="170" t="s">
        <v>131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</row>
    <row r="5" spans="1:18" ht="16.5" thickBot="1" x14ac:dyDescent="0.45">
      <c r="C5" s="4"/>
      <c r="D5" s="4"/>
      <c r="E5" s="4"/>
      <c r="F5" s="4"/>
      <c r="G5" s="4"/>
      <c r="H5" s="4"/>
      <c r="I5" s="4"/>
      <c r="J5" s="4"/>
    </row>
    <row r="6" spans="1:18" ht="18.75" customHeight="1" thickBot="1" x14ac:dyDescent="0.45">
      <c r="A6" s="19"/>
      <c r="C6" s="124" t="str">
        <f>' سهام'!Z4</f>
        <v>1404/10/30</v>
      </c>
      <c r="D6" s="9"/>
      <c r="E6" s="172" t="s">
        <v>13</v>
      </c>
      <c r="F6" s="172"/>
      <c r="H6" s="171" t="str">
        <f>' سهام'!Z5</f>
        <v>1404/11/30</v>
      </c>
      <c r="I6" s="171"/>
      <c r="J6" s="171"/>
    </row>
    <row r="7" spans="1:18" ht="24" customHeight="1" x14ac:dyDescent="0.4">
      <c r="A7" s="173" t="s">
        <v>14</v>
      </c>
      <c r="B7" s="21"/>
      <c r="C7" s="174" t="s">
        <v>8</v>
      </c>
      <c r="D7" s="21"/>
      <c r="E7" s="193" t="s">
        <v>58</v>
      </c>
      <c r="F7" s="193" t="s">
        <v>160</v>
      </c>
      <c r="H7" s="177" t="s">
        <v>8</v>
      </c>
      <c r="I7" s="173"/>
      <c r="J7" s="167" t="s">
        <v>34</v>
      </c>
    </row>
    <row r="8" spans="1:18" ht="29.25" customHeight="1" thickBot="1" x14ac:dyDescent="0.45">
      <c r="A8" s="168"/>
      <c r="B8" s="21"/>
      <c r="C8" s="175"/>
      <c r="D8" s="21"/>
      <c r="E8" s="192"/>
      <c r="F8" s="192"/>
      <c r="H8" s="175"/>
      <c r="I8" s="173"/>
      <c r="J8" s="168"/>
    </row>
    <row r="9" spans="1:18" ht="16.5" thickBot="1" x14ac:dyDescent="0.45">
      <c r="A9" s="21" t="s">
        <v>143</v>
      </c>
      <c r="B9" s="21"/>
      <c r="C9" s="90">
        <v>5552089364</v>
      </c>
      <c r="D9" s="25"/>
      <c r="E9" s="90">
        <v>7904062198080</v>
      </c>
      <c r="F9" s="90">
        <v>7899959318684</v>
      </c>
      <c r="H9" s="90">
        <v>9654968760</v>
      </c>
      <c r="I9" s="22"/>
      <c r="J9" s="93">
        <f>H9/' سهام'!$Z$6*100</f>
        <v>0.93933371847860425</v>
      </c>
    </row>
    <row r="10" spans="1:18" ht="16.5" thickBot="1" x14ac:dyDescent="0.45">
      <c r="A10" s="21" t="s">
        <v>4</v>
      </c>
      <c r="B10" s="21"/>
      <c r="C10" s="92">
        <f>SUM(C9:C9)</f>
        <v>5552089364</v>
      </c>
      <c r="D10" s="25"/>
      <c r="E10" s="92">
        <f>E9</f>
        <v>7904062198080</v>
      </c>
      <c r="F10" s="92">
        <f>F9</f>
        <v>7899959318684</v>
      </c>
      <c r="H10" s="92">
        <f>SUM(H9:H9)</f>
        <v>9654968760</v>
      </c>
      <c r="I10" s="22"/>
      <c r="J10" s="94">
        <f>SUM(J9:J9)</f>
        <v>0.93933371847860425</v>
      </c>
    </row>
    <row r="11" spans="1:18" ht="16.5" thickTop="1" x14ac:dyDescent="0.4"/>
    <row r="14" spans="1:18" x14ac:dyDescent="0.4">
      <c r="E14" s="6" t="s">
        <v>90</v>
      </c>
    </row>
  </sheetData>
  <mergeCells count="13">
    <mergeCell ref="A1:R1"/>
    <mergeCell ref="A2:R2"/>
    <mergeCell ref="A3:R3"/>
    <mergeCell ref="J7:J8"/>
    <mergeCell ref="A4:R4"/>
    <mergeCell ref="H6:J6"/>
    <mergeCell ref="H7:H8"/>
    <mergeCell ref="I7:I8"/>
    <mergeCell ref="A7:A8"/>
    <mergeCell ref="C7:C8"/>
    <mergeCell ref="E6:F6"/>
    <mergeCell ref="E7:E8"/>
    <mergeCell ref="F7:F8"/>
  </mergeCells>
  <pageMargins left="0.7" right="0.7" top="0.75" bottom="0.75" header="0.3" footer="0.3"/>
  <pageSetup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W12"/>
  <sheetViews>
    <sheetView rightToLeft="1" view="pageBreakPreview" zoomScaleNormal="100" zoomScaleSheetLayoutView="100" workbookViewId="0">
      <selection activeCell="P10" sqref="P10"/>
    </sheetView>
  </sheetViews>
  <sheetFormatPr defaultRowHeight="14.25" x14ac:dyDescent="0.2"/>
  <cols>
    <col min="1" max="1" width="60.125" style="43" customWidth="1"/>
    <col min="2" max="2" width="1" style="43" customWidth="1"/>
    <col min="4" max="4" width="1.125" customWidth="1"/>
    <col min="5" max="5" width="15.25" customWidth="1"/>
    <col min="6" max="6" width="1" customWidth="1"/>
    <col min="7" max="7" width="17" customWidth="1"/>
    <col min="8" max="8" width="0.375" customWidth="1"/>
    <col min="9" max="9" width="15.25" customWidth="1"/>
    <col min="12" max="12" width="22.5" hidden="1" customWidth="1"/>
  </cols>
  <sheetData>
    <row r="1" spans="1:23" ht="21" x14ac:dyDescent="0.2">
      <c r="A1" s="194" t="str">
        <f>' سهام'!Z2</f>
        <v>صندوق سرمایه گذاری اختصاصی بازارگردانی بازده معاملات</v>
      </c>
      <c r="B1" s="194"/>
      <c r="C1" s="194"/>
      <c r="D1" s="194"/>
      <c r="E1" s="194"/>
      <c r="F1" s="194"/>
      <c r="G1" s="194"/>
      <c r="H1" s="194"/>
      <c r="I1" s="194"/>
    </row>
    <row r="2" spans="1:23" ht="21" x14ac:dyDescent="0.2">
      <c r="A2" s="194" t="s">
        <v>86</v>
      </c>
      <c r="B2" s="194"/>
      <c r="C2" s="194"/>
      <c r="D2" s="194"/>
      <c r="E2" s="194"/>
      <c r="F2" s="194"/>
      <c r="G2" s="194"/>
      <c r="H2" s="194"/>
      <c r="I2" s="194"/>
    </row>
    <row r="3" spans="1:23" ht="21" x14ac:dyDescent="0.2">
      <c r="A3" s="194" t="str">
        <f>' سهام'!Z3</f>
        <v>برای ماه منتهی به 1404/11/30</v>
      </c>
      <c r="B3" s="194"/>
      <c r="C3" s="194"/>
      <c r="D3" s="194"/>
      <c r="E3" s="194"/>
      <c r="F3" s="194"/>
      <c r="G3" s="194"/>
      <c r="H3" s="194"/>
      <c r="I3" s="194"/>
    </row>
    <row r="4" spans="1:23" ht="25.5" x14ac:dyDescent="0.2">
      <c r="A4" s="170" t="s">
        <v>40</v>
      </c>
      <c r="B4" s="170"/>
      <c r="C4" s="170"/>
      <c r="D4" s="170"/>
      <c r="E4" s="170"/>
      <c r="F4" s="170"/>
      <c r="G4" s="170"/>
      <c r="H4" s="170"/>
      <c r="I4" s="170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 ht="18.75" thickBot="1" x14ac:dyDescent="0.5">
      <c r="A5" s="48" t="s">
        <v>59</v>
      </c>
      <c r="B5" s="44"/>
      <c r="C5" s="45" t="s">
        <v>60</v>
      </c>
      <c r="D5" s="46"/>
      <c r="E5" s="45" t="s">
        <v>8</v>
      </c>
      <c r="F5" s="46"/>
      <c r="G5" s="45" t="s">
        <v>29</v>
      </c>
      <c r="H5" s="46"/>
      <c r="I5" s="45" t="s">
        <v>91</v>
      </c>
    </row>
    <row r="6" spans="1:23" ht="25.5" x14ac:dyDescent="0.2">
      <c r="A6" s="49" t="s">
        <v>161</v>
      </c>
      <c r="B6" s="49"/>
      <c r="C6" s="59" t="s">
        <v>82</v>
      </c>
      <c r="D6" s="47"/>
      <c r="E6" s="156">
        <v>501139258</v>
      </c>
      <c r="F6" s="157"/>
      <c r="G6" s="157">
        <f>E6/E11</f>
        <v>3.810426475450985E-3</v>
      </c>
      <c r="H6" s="157"/>
      <c r="I6" s="157">
        <f>E6/L6</f>
        <v>4.5980844830538259E-4</v>
      </c>
      <c r="J6" s="42"/>
      <c r="K6" s="42"/>
      <c r="L6" s="153">
        <v>1089887016750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3" ht="25.5" x14ac:dyDescent="0.2">
      <c r="A7" s="49" t="s">
        <v>162</v>
      </c>
      <c r="B7" s="49"/>
      <c r="C7" s="59" t="s">
        <v>83</v>
      </c>
      <c r="D7" s="47"/>
      <c r="E7" s="156">
        <v>100487642162</v>
      </c>
      <c r="F7" s="157"/>
      <c r="G7" s="157">
        <f>E7/E11</f>
        <v>0.76406061995192853</v>
      </c>
      <c r="H7" s="157"/>
      <c r="I7" s="157">
        <f t="shared" ref="I7:I10" si="0">E7/L7</f>
        <v>9.2200054333751197E-2</v>
      </c>
      <c r="J7" s="42"/>
      <c r="K7" s="42"/>
      <c r="L7" s="153">
        <v>1089887016750</v>
      </c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 ht="25.5" x14ac:dyDescent="0.2">
      <c r="A8" s="49" t="s">
        <v>76</v>
      </c>
      <c r="B8" s="49"/>
      <c r="C8" s="59" t="s">
        <v>84</v>
      </c>
      <c r="D8" s="47"/>
      <c r="E8" s="156">
        <v>0</v>
      </c>
      <c r="F8" s="157"/>
      <c r="G8" s="157">
        <v>0</v>
      </c>
      <c r="H8" s="157"/>
      <c r="I8" s="157">
        <f t="shared" si="0"/>
        <v>0</v>
      </c>
      <c r="J8" s="42"/>
      <c r="K8" s="42"/>
      <c r="L8" s="153">
        <v>1089887016750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ht="25.5" x14ac:dyDescent="0.2">
      <c r="A9" s="49" t="s">
        <v>77</v>
      </c>
      <c r="B9" s="49"/>
      <c r="C9" s="59" t="s">
        <v>85</v>
      </c>
      <c r="D9" s="47"/>
      <c r="E9" s="156">
        <v>590823</v>
      </c>
      <c r="F9" s="157"/>
      <c r="G9" s="157">
        <f>E9/E11</f>
        <v>4.4923393359563487E-6</v>
      </c>
      <c r="H9" s="157"/>
      <c r="I9" s="157">
        <f t="shared" si="0"/>
        <v>5.4209564011672593E-7</v>
      </c>
      <c r="J9" s="42"/>
      <c r="K9" s="42"/>
      <c r="L9" s="153">
        <v>1089887016750</v>
      </c>
      <c r="M9" s="42"/>
      <c r="N9" s="42"/>
      <c r="O9" s="42"/>
      <c r="P9" s="42"/>
      <c r="Q9" s="42"/>
      <c r="R9" s="42"/>
      <c r="S9" s="42"/>
    </row>
    <row r="10" spans="1:23" ht="26.25" thickBot="1" x14ac:dyDescent="0.25">
      <c r="A10" s="49" t="s">
        <v>42</v>
      </c>
      <c r="B10" s="49"/>
      <c r="C10" s="59" t="s">
        <v>122</v>
      </c>
      <c r="D10" s="47"/>
      <c r="E10" s="158">
        <v>30528519843</v>
      </c>
      <c r="F10" s="157"/>
      <c r="G10" s="166">
        <f>E10/E11</f>
        <v>0.23212446123328448</v>
      </c>
      <c r="H10" s="157"/>
      <c r="I10" s="166">
        <f t="shared" si="0"/>
        <v>2.8010719802897405E-2</v>
      </c>
      <c r="J10" s="42"/>
      <c r="K10" s="42"/>
      <c r="L10" s="153">
        <v>1089887016750</v>
      </c>
    </row>
    <row r="11" spans="1:23" ht="20.25" thickBot="1" x14ac:dyDescent="0.25">
      <c r="A11" s="49" t="s">
        <v>4</v>
      </c>
      <c r="E11" s="159">
        <f>SUM(E6:E10)</f>
        <v>131517892086</v>
      </c>
      <c r="F11" s="160"/>
      <c r="G11" s="165">
        <f>SUM(G6:G10)</f>
        <v>0.99999999999999989</v>
      </c>
      <c r="H11" s="161"/>
      <c r="I11" s="165">
        <f>SUM(I6:I10)</f>
        <v>0.1206711246805941</v>
      </c>
    </row>
    <row r="12" spans="1:23" ht="15" thickTop="1" x14ac:dyDescent="0.2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3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S13"/>
  <sheetViews>
    <sheetView rightToLeft="1" view="pageBreakPreview" zoomScale="110" zoomScaleNormal="100" zoomScaleSheetLayoutView="110" workbookViewId="0">
      <selection activeCell="J20" sqref="J20"/>
    </sheetView>
  </sheetViews>
  <sheetFormatPr defaultColWidth="9.125" defaultRowHeight="15.75" x14ac:dyDescent="0.4"/>
  <cols>
    <col min="1" max="1" width="13.125" style="6" customWidth="1"/>
    <col min="2" max="2" width="0.625" style="6" customWidth="1"/>
    <col min="3" max="3" width="9.125" style="6" customWidth="1"/>
    <col min="4" max="4" width="0.375" style="6" customWidth="1"/>
    <col min="5" max="5" width="14.625" style="6" bestFit="1" customWidth="1"/>
    <col min="6" max="6" width="0.875" style="6" customWidth="1"/>
    <col min="7" max="7" width="11.875" style="6" bestFit="1" customWidth="1"/>
    <col min="8" max="8" width="1" style="6" customWidth="1"/>
    <col min="9" max="9" width="14.625" style="6" bestFit="1" customWidth="1"/>
    <col min="10" max="10" width="12.625" style="6" customWidth="1"/>
    <col min="11" max="11" width="0.75" style="6" customWidth="1"/>
    <col min="12" max="12" width="9.125" style="6"/>
    <col min="13" max="13" width="0.625" style="6" customWidth="1"/>
    <col min="14" max="14" width="14.625" style="6" bestFit="1" customWidth="1"/>
    <col min="15" max="15" width="0.875" style="6" customWidth="1"/>
    <col min="16" max="16" width="11.875" style="6" bestFit="1" customWidth="1"/>
    <col min="17" max="17" width="0.875" style="6" customWidth="1"/>
    <col min="18" max="18" width="14.625" style="6" bestFit="1" customWidth="1"/>
    <col min="19" max="19" width="10.625" style="6" customWidth="1"/>
    <col min="20" max="16384" width="9.125" style="6"/>
  </cols>
  <sheetData>
    <row r="1" spans="1:19" ht="21" x14ac:dyDescent="0.55000000000000004">
      <c r="A1" s="169" t="str">
        <f>' سهام'!Z2</f>
        <v>صندوق سرمایه گذاری اختصاصی بازارگردانی بازده معاملات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19" ht="21" x14ac:dyDescent="0.55000000000000004">
      <c r="A2" s="169" t="s">
        <v>86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1:19" ht="21" x14ac:dyDescent="0.55000000000000004">
      <c r="A3" s="169" t="str">
        <f>' سهام'!Z3</f>
        <v>برای ماه منتهی به 1404/11/30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5" spans="1:19" ht="25.5" x14ac:dyDescent="0.4">
      <c r="A5" s="170" t="s">
        <v>41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</row>
    <row r="7" spans="1:19" ht="19.5" customHeight="1" thickBot="1" x14ac:dyDescent="0.45">
      <c r="A7" s="4"/>
      <c r="B7" s="5"/>
      <c r="C7" s="195" t="str">
        <f>' سهام'!Z7</f>
        <v>طی بهمن ماه</v>
      </c>
      <c r="D7" s="195"/>
      <c r="E7" s="195"/>
      <c r="F7" s="195"/>
      <c r="G7" s="195"/>
      <c r="H7" s="195"/>
      <c r="I7" s="195"/>
      <c r="J7" s="195"/>
      <c r="K7" s="5"/>
      <c r="L7" s="195" t="str">
        <f>' سهام'!Z8</f>
        <v>از ابتدای سال مالی تا پایان بهمن ماه</v>
      </c>
      <c r="M7" s="195"/>
      <c r="N7" s="195"/>
      <c r="O7" s="195"/>
      <c r="P7" s="195"/>
      <c r="Q7" s="195"/>
      <c r="R7" s="195"/>
      <c r="S7" s="195"/>
    </row>
    <row r="8" spans="1:19" ht="19.5" customHeight="1" x14ac:dyDescent="0.4">
      <c r="A8" s="197" t="s">
        <v>37</v>
      </c>
      <c r="B8" s="196"/>
      <c r="C8" s="200" t="s">
        <v>20</v>
      </c>
      <c r="D8" s="199"/>
      <c r="E8" s="200" t="s">
        <v>21</v>
      </c>
      <c r="F8" s="199"/>
      <c r="G8" s="200" t="s">
        <v>22</v>
      </c>
      <c r="H8" s="199"/>
      <c r="I8" s="200" t="s">
        <v>4</v>
      </c>
      <c r="J8" s="200"/>
      <c r="K8" s="196"/>
      <c r="L8" s="200" t="s">
        <v>20</v>
      </c>
      <c r="M8" s="199"/>
      <c r="N8" s="200" t="s">
        <v>21</v>
      </c>
      <c r="O8" s="199"/>
      <c r="P8" s="200" t="s">
        <v>22</v>
      </c>
      <c r="Q8" s="199"/>
      <c r="R8" s="200" t="s">
        <v>4</v>
      </c>
      <c r="S8" s="200"/>
    </row>
    <row r="9" spans="1:19" ht="18.75" customHeight="1" thickBot="1" x14ac:dyDescent="0.45">
      <c r="A9" s="197"/>
      <c r="B9" s="196"/>
      <c r="C9" s="201"/>
      <c r="D9" s="196"/>
      <c r="E9" s="201"/>
      <c r="F9" s="196"/>
      <c r="G9" s="201"/>
      <c r="H9" s="196"/>
      <c r="I9" s="195"/>
      <c r="J9" s="195"/>
      <c r="K9" s="196"/>
      <c r="L9" s="201"/>
      <c r="M9" s="196"/>
      <c r="N9" s="201"/>
      <c r="O9" s="196"/>
      <c r="P9" s="201"/>
      <c r="Q9" s="196"/>
      <c r="R9" s="195"/>
      <c r="S9" s="195"/>
    </row>
    <row r="10" spans="1:19" ht="28.5" customHeight="1" thickBot="1" x14ac:dyDescent="0.45">
      <c r="A10" s="198"/>
      <c r="B10" s="196"/>
      <c r="C10" s="66" t="s">
        <v>89</v>
      </c>
      <c r="D10" s="196"/>
      <c r="E10" s="66" t="s">
        <v>89</v>
      </c>
      <c r="F10" s="196"/>
      <c r="G10" s="66" t="s">
        <v>89</v>
      </c>
      <c r="H10" s="196"/>
      <c r="I10" s="7" t="s">
        <v>8</v>
      </c>
      <c r="J10" s="7" t="s">
        <v>23</v>
      </c>
      <c r="K10" s="196"/>
      <c r="L10" s="66" t="s">
        <v>89</v>
      </c>
      <c r="M10" s="196"/>
      <c r="N10" s="66" t="s">
        <v>89</v>
      </c>
      <c r="O10" s="196"/>
      <c r="P10" s="66" t="s">
        <v>89</v>
      </c>
      <c r="Q10" s="196"/>
      <c r="R10" s="7" t="s">
        <v>8</v>
      </c>
      <c r="S10" s="7" t="s">
        <v>23</v>
      </c>
    </row>
    <row r="11" spans="1:19" ht="24" customHeight="1" thickBot="1" x14ac:dyDescent="0.45">
      <c r="A11" s="8" t="s">
        <v>147</v>
      </c>
      <c r="B11" s="9"/>
      <c r="C11" s="116" t="s">
        <v>24</v>
      </c>
      <c r="D11" s="128"/>
      <c r="E11" s="129">
        <v>-37967653635</v>
      </c>
      <c r="F11" s="128"/>
      <c r="G11" s="116">
        <v>61528333</v>
      </c>
      <c r="H11" s="95"/>
      <c r="I11" s="129">
        <v>-37906125302</v>
      </c>
      <c r="J11" s="133">
        <v>-323.33999999999997</v>
      </c>
      <c r="K11" s="95"/>
      <c r="L11" s="116" t="s">
        <v>24</v>
      </c>
      <c r="M11" s="95"/>
      <c r="N11" s="129">
        <v>-542364720</v>
      </c>
      <c r="O11" s="95"/>
      <c r="P11" s="116">
        <v>1043503978</v>
      </c>
      <c r="Q11" s="95"/>
      <c r="R11" s="129">
        <v>501139258</v>
      </c>
      <c r="S11" s="131">
        <f>R11/درآمدها!E11</f>
        <v>3.810426475450985E-3</v>
      </c>
    </row>
    <row r="12" spans="1:19" ht="16.5" thickBot="1" x14ac:dyDescent="0.45">
      <c r="A12" s="8" t="s">
        <v>4</v>
      </c>
      <c r="B12" s="9"/>
      <c r="C12" s="98">
        <f>SUM(C11)</f>
        <v>0</v>
      </c>
      <c r="D12" s="128"/>
      <c r="E12" s="130">
        <f>SUM(E11)</f>
        <v>-37967653635</v>
      </c>
      <c r="F12" s="98">
        <f t="shared" ref="F12:S12" si="0">SUM(F11)</f>
        <v>0</v>
      </c>
      <c r="G12" s="98">
        <f t="shared" si="0"/>
        <v>61528333</v>
      </c>
      <c r="H12" s="98">
        <f t="shared" si="0"/>
        <v>0</v>
      </c>
      <c r="I12" s="130">
        <f t="shared" si="0"/>
        <v>-37906125302</v>
      </c>
      <c r="J12" s="134">
        <f t="shared" si="0"/>
        <v>-323.33999999999997</v>
      </c>
      <c r="K12" s="98">
        <f t="shared" si="0"/>
        <v>0</v>
      </c>
      <c r="L12" s="98">
        <f t="shared" si="0"/>
        <v>0</v>
      </c>
      <c r="M12" s="98">
        <f t="shared" si="0"/>
        <v>0</v>
      </c>
      <c r="N12" s="130">
        <f t="shared" si="0"/>
        <v>-542364720</v>
      </c>
      <c r="O12" s="98">
        <f t="shared" si="0"/>
        <v>0</v>
      </c>
      <c r="P12" s="98">
        <f t="shared" si="0"/>
        <v>1043503978</v>
      </c>
      <c r="Q12" s="98">
        <f t="shared" si="0"/>
        <v>0</v>
      </c>
      <c r="R12" s="130">
        <f t="shared" si="0"/>
        <v>501139258</v>
      </c>
      <c r="S12" s="132">
        <f t="shared" si="0"/>
        <v>3.810426475450985E-3</v>
      </c>
    </row>
    <row r="13" spans="1:19" ht="16.5" thickTop="1" x14ac:dyDescent="0.4"/>
  </sheetData>
  <mergeCells count="23"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  <mergeCell ref="L7:S7"/>
    <mergeCell ref="C7:J7"/>
    <mergeCell ref="K8:K10"/>
    <mergeCell ref="A8:A10"/>
    <mergeCell ref="B8:B10"/>
    <mergeCell ref="D8:D10"/>
    <mergeCell ref="F8:F10"/>
  </mergeCells>
  <pageMargins left="0.7" right="0.7" top="0.75" bottom="0.75" header="0.3" footer="0.3"/>
  <pageSetup scale="7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14</vt:i4>
      </vt:variant>
    </vt:vector>
  </HeadingPairs>
  <TitlesOfParts>
    <vt:vector size="34" baseType="lpstr">
      <vt:lpstr>Sheet1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Sheet1!Print_Area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ناشی از تغییر قیمت اوراق '!Print_Area</vt:lpstr>
      <vt:lpstr>درآمدها!Print_Area</vt:lpstr>
      <vt:lpstr>'سایر درآمدها'!Print_Area</vt:lpstr>
      <vt:lpstr>سپرده!Print_Area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USER</cp:lastModifiedBy>
  <cp:lastPrinted>2024-02-06T09:33:07Z</cp:lastPrinted>
  <dcterms:created xsi:type="dcterms:W3CDTF">2017-11-22T14:26:20Z</dcterms:created>
  <dcterms:modified xsi:type="dcterms:W3CDTF">2026-02-25T12:23:49Z</dcterms:modified>
</cp:coreProperties>
</file>