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دی\"/>
    </mc:Choice>
  </mc:AlternateContent>
  <xr:revisionPtr revIDLastSave="0" documentId="13_ncr:1_{478F37F0-6D0A-4668-8646-FF5C6C5310CE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سرمایه‌گذاری'!$A$1:$O$19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'!$A$1:$L$21</definedName>
    <definedName name="_xlnm.Print_Area" localSheetId="8">'درآمد سود سهام'!$A$1:$J$8</definedName>
    <definedName name="_xlnm.Print_Area" localSheetId="11">'درآمد ناشی از تغییر قیمت اوراق '!$A$1:$I$17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درآمدها'!$A$1:$C$10</definedName>
    <definedName name="_xlnm.Print_Area" localSheetId="6">سپرده!$A$1:$L$19</definedName>
    <definedName name="_xlnm.Print_Area" localSheetId="9">'سود اوراق بهادار و سپرده بانکی'!$A$1:$J$12</definedName>
    <definedName name="_xlnm.Print_Area" localSheetId="0">'صفحه نخست'!$A$1:$J$38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" l="1"/>
  <c r="F13" i="7"/>
  <c r="E13" i="7"/>
  <c r="C13" i="7"/>
  <c r="B13" i="7"/>
  <c r="B19" i="5"/>
  <c r="C19" i="5"/>
  <c r="D19" i="5"/>
  <c r="E19" i="5"/>
  <c r="F19" i="5"/>
  <c r="H19" i="5"/>
  <c r="I19" i="5"/>
  <c r="J19" i="5"/>
  <c r="K19" i="5"/>
  <c r="L19" i="5"/>
  <c r="C15" i="15"/>
  <c r="D15" i="15"/>
  <c r="E15" i="15"/>
  <c r="C9" i="8"/>
  <c r="B9" i="8"/>
  <c r="F14" i="2"/>
  <c r="H14" i="2"/>
  <c r="I14" i="2"/>
  <c r="K14" i="2"/>
  <c r="L14" i="2"/>
  <c r="F11" i="13"/>
  <c r="G11" i="13"/>
  <c r="H11" i="13"/>
  <c r="I11" i="13"/>
  <c r="J11" i="13"/>
  <c r="E11" i="13"/>
  <c r="C18" i="1"/>
  <c r="D18" i="1"/>
  <c r="E18" i="1"/>
  <c r="G18" i="1"/>
  <c r="I18" i="1"/>
  <c r="J18" i="1"/>
  <c r="L18" i="1"/>
  <c r="M18" i="1"/>
  <c r="N18" i="1"/>
  <c r="O18" i="1"/>
  <c r="G19" i="5"/>
  <c r="C13" i="14"/>
  <c r="D13" i="14"/>
  <c r="E13" i="14"/>
  <c r="G13" i="14"/>
  <c r="H13" i="14"/>
  <c r="I13" i="14"/>
  <c r="F15" i="15"/>
  <c r="H15" i="15"/>
  <c r="I15" i="15"/>
  <c r="J15" i="15"/>
  <c r="D10" i="11"/>
  <c r="E10" i="11"/>
  <c r="C10" i="11"/>
  <c r="J14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<sst xmlns="http://schemas.openxmlformats.org/spreadsheetml/2006/main" count="349" uniqueCount="143">
  <si>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</si>
  <si>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</si>
  <si>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</si>
  <si>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</si>
  <si>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</si>
  <si>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</si>
  <si>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</si>
  <si>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</si>
  <si>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</si>
  <si>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</si>
  <si>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</si>
  <si>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</si>
  <si>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</si>
  <si>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</si>
  <si>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</si>
  <si>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</si>
  <si>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</si>
  <si>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</si>
  <si>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</si>
  <si>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</si>
  <si>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</si>
  <si>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</si>
  <si>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</si>
  <si>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</si>
  <si>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</si>
  <si>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</si>
  <si>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</si>
  <si>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</si>
  <si>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</si>
  <si>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</si>
  <si>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</si>
  <si>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</si>
  <si>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</si>
  <si>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</si>
  <si>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</si>
  <si>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</si>
  <si>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</si>
  <si>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</si>
  <si>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</si>
  <si>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</si>
  <si>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</si>
  <si>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</si>
  <si>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</si>
  <si>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</si>
  <si>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</si>
  <si>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</si>
  <si>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</si>
  <si>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</si>
  <si>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</si>
  <si>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</si>
  <si>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</si>
  <si>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</si>
  <si>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</si>
  <si>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</si>
  <si>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</si>
  <si>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</si>
  <si>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</si>
  <si>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</si>
  <si>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</si>
  <si>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</si>
  <si>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کوتاه مدت</t>
  </si>
  <si>
    <t>-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</si>
  <si>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</si>
  <si>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</si>
  <si>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</si>
  <si>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</si>
  <si>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</si>
  <si>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</si>
  <si>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</si>
  <si>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</si>
  <si>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</si>
  <si>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</si>
  <si>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</si>
  <si>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</si>
  <si>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</si>
  <si>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</si>
  <si>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</si>
  <si>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</si>
  <si>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</si>
  <si>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</si>
  <si>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</si>
  <si>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</si>
  <si>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</si>
  <si>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</si>
  <si>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</si>
  <si>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</si>
  <si>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</si>
  <si>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</si>
  <si>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</si>
  <si>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</si>
  <si>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</si>
  <si>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</si>
  <si>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</si>
  <si>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</si>
  <si>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</si>
  <si>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</si>
  <si>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</si>
  <si>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</si>
  <si>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</si>
  <si>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</si>
  <si>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</si>
  <si>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</si>
  <si>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</si>
  <si>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</si>
  <si>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</si>
  <si>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</si>
  <si>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</si>
  <si>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</si>
  <si>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</si>
  <si>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</si>
  <si>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</si>
  <si>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</si>
  <si>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</si>
  <si>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</si>
  <si>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</si>
  <si>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</si>
  <si>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با درآمد ثابت بازده مانا (بمان)</t>
  </si>
  <si>
    <t>بازده پایا (بازده)</t>
  </si>
  <si>
    <t>1013-10-810-707075703</t>
  </si>
  <si>
    <t>آسمان دامون (دامون)</t>
  </si>
  <si>
    <t>بخشی بازده صنایع (بازبیمه)</t>
  </si>
  <si>
    <t>1013-10-810-707075058</t>
  </si>
  <si>
    <t>1013-10-810-707075258</t>
  </si>
  <si>
    <t>1013-11-040-707075531</t>
  </si>
  <si>
    <t>جاری</t>
  </si>
  <si>
    <t>درآمد ثابت کیمیا (اونیکس)</t>
  </si>
  <si>
    <t>ارکیده (ارکیده)</t>
  </si>
  <si>
    <t>1013-10-810-707075937</t>
  </si>
  <si>
    <t>فولاد کاویان (فوکا)</t>
  </si>
  <si>
    <t>غنیلی/کوتاه مدت خاورمیانه نیایش</t>
  </si>
  <si>
    <t>مانا/کوتاه مدت خاورمیانه نیایش</t>
  </si>
  <si>
    <t>کیا/کوتاه مدت خاورمیانه نیایش</t>
  </si>
  <si>
    <t>پایا/کوتاه مدت خاورمیانه نیایش</t>
  </si>
  <si>
    <t>صنایع/کوتاه مدت خاورمیانه نیایش</t>
  </si>
  <si>
    <t>جاری خاورمیانه نیایش</t>
  </si>
  <si>
    <t>1013-10-810-707075257</t>
  </si>
  <si>
    <t>درامد حاصل از بازارگردانی</t>
  </si>
  <si>
    <t>1403/09/30</t>
  </si>
  <si>
    <t>با درآمد ثابت ماهور (ماهور)</t>
  </si>
  <si>
    <t>1403/10/30</t>
  </si>
  <si>
    <t>برای ماه منتهی به 1403/10/30</t>
  </si>
  <si>
    <t>از 1403/09/30 تا  1403/10/30</t>
  </si>
  <si>
    <t>از ابتدای سال مالی تا 1403/10/30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</si>
</sst>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165" fontId="3" fillId="0" borderId="0" xfId="0" applyNumberFormat="1" applyFont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43" fontId="3" fillId="0" borderId="11" xfId="2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609599</xdr:colOff>
      <xdr:row>37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0E6F6-58EC-EB95-2E69-C9583511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251226" y="0"/>
          <a:ext cx="6781799" cy="8048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M1" sqref="M1:P1048576"/>
    </sheetView>
  </sheetViews>
  <sheetFormatPr defaultColWidth="9" defaultRowHeight="18"/>
  <cols>
    <col min="1" max="1" width="9" style="30" customWidth="1"/>
    <col min="2" max="11" width="9" style="30"/>
    <col min="12" max="12" width="9" style="2" customWidth="1"/>
    <col min="13" max="13" width="9" style="2" hidden="1" customWidth="1"/>
    <col min="14" max="16" width="12.875" style="24" hidden="1" customWidth="1"/>
    <col min="17" max="18" width="9" style="2" customWidth="1"/>
    <col min="19" max="24" width="9" style="2"/>
    <col min="25" max="16384" width="9" style="30"/>
  </cols>
  <sheetData>
    <row r="3" spans="1:17" ht="27.75">
      <c r="D3" s="115"/>
      <c r="E3" s="116"/>
      <c r="F3" s="116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113</v>
      </c>
      <c r="O9" s="25" t="s">
        <v>114</v>
      </c>
      <c r="P9" s="25" t="s">
        <v>115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137</v>
      </c>
      <c r="O10" s="25" t="s">
        <v>139</v>
      </c>
      <c r="P10" s="26">
        <v>877208591257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22"/>
      <c r="K15" s="22"/>
      <c r="L15" s="23"/>
      <c r="M15" s="23"/>
      <c r="N15" s="25" t="s">
        <v>140</v>
      </c>
      <c r="O15" s="25"/>
      <c r="P15" s="25"/>
      <c r="Q15" s="23"/>
    </row>
    <row r="16" spans="1:17" ht="15" customHeight="1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14" ht="15" customHeight="1">
      <c r="A17" s="114"/>
      <c r="B17" s="114"/>
      <c r="C17" s="114"/>
      <c r="D17" s="114"/>
      <c r="E17" s="114"/>
      <c r="F17" s="114"/>
      <c r="G17" s="114"/>
      <c r="H17" s="114"/>
      <c r="I17" s="114"/>
      <c r="N17" s="24" t="s">
        <v>141</v>
      </c>
    </row>
    <row r="18" spans="1:14" ht="15" customHeight="1">
      <c r="A18" s="114"/>
      <c r="B18" s="114"/>
      <c r="C18" s="114"/>
      <c r="D18" s="114"/>
      <c r="E18" s="114"/>
      <c r="F18" s="114"/>
      <c r="G18" s="114"/>
      <c r="H18" s="114"/>
      <c r="I18" s="114"/>
    </row>
    <row r="19" spans="1:14" ht="15" customHeight="1">
      <c r="A19" s="114"/>
      <c r="B19" s="114"/>
      <c r="C19" s="114"/>
      <c r="D19" s="114"/>
      <c r="E19" s="114"/>
      <c r="F19" s="114"/>
      <c r="G19" s="114"/>
      <c r="H19" s="114"/>
      <c r="I19" s="114"/>
      <c r="N19" s="24" t="s">
        <v>142</v>
      </c>
    </row>
    <row r="20" spans="1:14" ht="15" customHeight="1">
      <c r="A20" s="114"/>
      <c r="B20" s="114"/>
      <c r="C20" s="114"/>
      <c r="D20" s="114"/>
      <c r="E20" s="114"/>
      <c r="F20" s="114"/>
      <c r="G20" s="114"/>
      <c r="H20" s="114"/>
      <c r="I20" s="114"/>
    </row>
    <row r="21" spans="1:14" ht="15" customHeight="1">
      <c r="A21" s="114"/>
      <c r="B21" s="114"/>
      <c r="C21" s="114"/>
      <c r="D21" s="114"/>
      <c r="E21" s="114"/>
      <c r="F21" s="114"/>
      <c r="G21" s="114"/>
      <c r="H21" s="114"/>
      <c r="I21" s="114"/>
    </row>
    <row r="22" spans="1:14" ht="15" customHeight="1">
      <c r="A22" s="114"/>
      <c r="B22" s="114"/>
      <c r="C22" s="114"/>
      <c r="D22" s="114"/>
      <c r="E22" s="114"/>
      <c r="F22" s="114"/>
      <c r="G22" s="114"/>
      <c r="H22" s="114"/>
      <c r="I22" s="114"/>
    </row>
    <row r="23" spans="1:14" ht="15" customHeight="1">
      <c r="A23" s="114"/>
      <c r="B23" s="114"/>
      <c r="C23" s="114"/>
      <c r="D23" s="114"/>
      <c r="E23" s="114"/>
      <c r="F23" s="114"/>
      <c r="G23" s="114"/>
      <c r="H23" s="114"/>
      <c r="I23" s="114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11"/>
      <c r="G37" s="112"/>
      <c r="H37" s="112"/>
    </row>
    <row r="38" spans="6:8">
      <c r="F38" s="112"/>
      <c r="G38" s="112"/>
      <c r="H38" s="112"/>
    </row>
    <row r="39" spans="6:8">
      <c r="F39" s="112"/>
      <c r="G39" s="112"/>
      <c r="H39" s="112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06" zoomScaleNormal="106" zoomScaleSheetLayoutView="106" workbookViewId="0">
      <selection activeCell="E19" sqref="E19"/>
    </sheetView>
  </sheetViews>
  <sheetFormatPr defaultColWidth="9" defaultRowHeight="18"/>
  <cols>
    <col min="1" max="1" width="21.375" style="29" bestFit="1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s="77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77" customFormat="1" ht="19.5">
      <c r="A3" s="117" t="str">
        <f>'صفحه نخست'!N15</f>
        <v>برای ماه منتهی به 1403/10/30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s="77" customFormat="1" ht="21">
      <c r="A4" s="129" t="s">
        <v>85</v>
      </c>
      <c r="B4" s="129"/>
      <c r="C4" s="129"/>
      <c r="D4" s="129"/>
      <c r="E4" s="129"/>
      <c r="F4" s="79"/>
      <c r="G4" s="79"/>
      <c r="H4" s="79"/>
      <c r="I4" s="79"/>
      <c r="J4" s="79"/>
    </row>
    <row r="5" spans="1:10" ht="16.5" customHeight="1">
      <c r="A5" s="37"/>
      <c r="B5" s="112"/>
      <c r="C5" s="112"/>
      <c r="D5" s="112"/>
      <c r="E5" s="143" t="str">
        <f>'صفحه نخست'!N17</f>
        <v>از 1403/09/30 تا  1403/10/30</v>
      </c>
      <c r="F5" s="143"/>
      <c r="G5" s="143"/>
      <c r="H5" s="143" t="str">
        <f>'صفحه نخست'!N19</f>
        <v>از ابتدای سال مالی تا 1403/10/30</v>
      </c>
      <c r="I5" s="143"/>
      <c r="J5" s="143"/>
    </row>
    <row r="6" spans="1:10" ht="38.25" customHeight="1">
      <c r="A6" s="37" t="s">
        <v>65</v>
      </c>
      <c r="B6" s="93" t="s">
        <v>86</v>
      </c>
      <c r="C6" s="93" t="s">
        <v>30</v>
      </c>
      <c r="D6" s="93" t="s">
        <v>45</v>
      </c>
      <c r="E6" s="93" t="s">
        <v>87</v>
      </c>
      <c r="F6" s="93" t="s">
        <v>83</v>
      </c>
      <c r="G6" s="93" t="s">
        <v>88</v>
      </c>
      <c r="H6" s="93" t="s">
        <v>87</v>
      </c>
      <c r="I6" s="93" t="s">
        <v>83</v>
      </c>
      <c r="J6" s="93" t="s">
        <v>88</v>
      </c>
    </row>
    <row r="7" spans="1:10">
      <c r="A7" s="37" t="s">
        <v>133</v>
      </c>
      <c r="B7" s="37" t="s">
        <v>139</v>
      </c>
      <c r="C7" s="37" t="s">
        <v>61</v>
      </c>
      <c r="D7" s="37" t="s">
        <v>61</v>
      </c>
      <c r="E7" s="37">
        <v>452699</v>
      </c>
      <c r="F7" s="37">
        <v>0</v>
      </c>
      <c r="G7" s="37">
        <v>452699</v>
      </c>
      <c r="H7" s="37">
        <v>459125</v>
      </c>
      <c r="I7" s="37">
        <v>0</v>
      </c>
      <c r="J7" s="37">
        <v>459125</v>
      </c>
    </row>
    <row r="8" spans="1:10">
      <c r="A8" s="37" t="s">
        <v>131</v>
      </c>
      <c r="B8" s="1" t="s">
        <v>139</v>
      </c>
      <c r="C8" s="37" t="s">
        <v>61</v>
      </c>
      <c r="D8" s="37" t="s">
        <v>61</v>
      </c>
      <c r="E8" s="37">
        <v>8233</v>
      </c>
      <c r="F8" s="37">
        <v>0</v>
      </c>
      <c r="G8" s="37">
        <v>8233</v>
      </c>
      <c r="H8" s="37">
        <v>15209</v>
      </c>
      <c r="I8" s="37">
        <v>0</v>
      </c>
      <c r="J8" s="37">
        <v>15209</v>
      </c>
    </row>
    <row r="9" spans="1:10" s="2" customFormat="1">
      <c r="A9" s="15" t="s">
        <v>130</v>
      </c>
      <c r="B9" s="1" t="s">
        <v>137</v>
      </c>
      <c r="C9" s="37" t="s">
        <v>61</v>
      </c>
      <c r="D9" s="37" t="s">
        <v>61</v>
      </c>
      <c r="E9" s="16">
        <v>28396</v>
      </c>
      <c r="F9" s="16">
        <v>0</v>
      </c>
      <c r="G9" s="16">
        <v>28396</v>
      </c>
      <c r="H9" s="16">
        <v>45125</v>
      </c>
      <c r="I9" s="17">
        <v>0</v>
      </c>
      <c r="J9" s="16">
        <v>45125</v>
      </c>
    </row>
    <row r="10" spans="1:10" s="2" customFormat="1">
      <c r="A10" s="15" t="s">
        <v>132</v>
      </c>
      <c r="B10" s="1" t="s">
        <v>139</v>
      </c>
      <c r="C10" s="37" t="s">
        <v>61</v>
      </c>
      <c r="D10" s="37" t="s">
        <v>61</v>
      </c>
      <c r="E10" s="16">
        <v>248129</v>
      </c>
      <c r="F10" s="16">
        <v>0</v>
      </c>
      <c r="G10" s="16">
        <v>248129</v>
      </c>
      <c r="H10" s="16">
        <v>260031</v>
      </c>
      <c r="I10" s="17">
        <v>0</v>
      </c>
      <c r="J10" s="16">
        <v>260031</v>
      </c>
    </row>
    <row r="11" spans="1:10" s="2" customFormat="1" ht="23.1" customHeight="1" thickBot="1">
      <c r="A11" s="94" t="s">
        <v>16</v>
      </c>
      <c r="B11" s="95"/>
      <c r="C11" s="95"/>
      <c r="D11" s="95"/>
      <c r="E11" s="97">
        <f>SUM(E7:E10)</f>
        <v>737457</v>
      </c>
      <c r="F11" s="97">
        <f t="shared" ref="F11:J11" si="0">SUM(F7:F10)</f>
        <v>0</v>
      </c>
      <c r="G11" s="97">
        <f t="shared" si="0"/>
        <v>737457</v>
      </c>
      <c r="H11" s="97">
        <f t="shared" si="0"/>
        <v>779490</v>
      </c>
      <c r="I11" s="97">
        <f t="shared" si="0"/>
        <v>0</v>
      </c>
      <c r="J11" s="97">
        <f t="shared" si="0"/>
        <v>779490</v>
      </c>
    </row>
    <row r="12" spans="1:10" ht="23.1" customHeight="1" thickTop="1">
      <c r="A12" s="10" t="s">
        <v>17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4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8"/>
  <sheetViews>
    <sheetView rightToLeft="1" view="pageBreakPreview" topLeftCell="A7" zoomScale="110" zoomScaleNormal="100" zoomScaleSheetLayoutView="110" workbookViewId="0">
      <selection activeCell="E20" sqref="E20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77" customFormat="1" ht="21">
      <c r="A2" s="126" t="s">
        <v>63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77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s="77" customFormat="1" ht="21">
      <c r="A4" s="129" t="s">
        <v>89</v>
      </c>
      <c r="B4" s="129"/>
      <c r="C4" s="129"/>
      <c r="D4" s="129"/>
      <c r="E4" s="129"/>
      <c r="F4" s="80"/>
      <c r="G4" s="129"/>
      <c r="H4" s="129"/>
      <c r="I4" s="129"/>
      <c r="J4" s="129"/>
    </row>
    <row r="5" spans="1:10" ht="16.5" customHeight="1" thickBot="1">
      <c r="B5" s="147" t="str">
        <f>'صفحه نخست'!N17</f>
        <v>از 1403/09/30 تا  1403/10/30</v>
      </c>
      <c r="C5" s="147"/>
      <c r="D5" s="147"/>
      <c r="E5" s="147"/>
      <c r="F5" s="52"/>
      <c r="G5" s="147" t="str">
        <f>'صفحه نخست'!N19</f>
        <v>از ابتدای سال مالی تا 1403/10/30</v>
      </c>
      <c r="H5" s="147"/>
      <c r="I5" s="147"/>
      <c r="J5" s="147"/>
    </row>
    <row r="6" spans="1:10" ht="18.75" thickBot="1">
      <c r="A6" s="31" t="s">
        <v>65</v>
      </c>
      <c r="B6" s="31" t="s">
        <v>7</v>
      </c>
      <c r="C6" s="31" t="s">
        <v>90</v>
      </c>
      <c r="D6" s="31" t="s">
        <v>91</v>
      </c>
      <c r="E6" s="31" t="s">
        <v>92</v>
      </c>
      <c r="F6" s="37"/>
      <c r="G6" s="31" t="s">
        <v>7</v>
      </c>
      <c r="H6" s="31" t="s">
        <v>9</v>
      </c>
      <c r="I6" s="31" t="s">
        <v>91</v>
      </c>
      <c r="J6" s="50" t="s">
        <v>92</v>
      </c>
    </row>
    <row r="7" spans="1:10" s="2" customFormat="1" ht="31.5" customHeight="1">
      <c r="A7" s="15" t="s">
        <v>128</v>
      </c>
      <c r="B7" s="16">
        <v>892635</v>
      </c>
      <c r="C7" s="16">
        <v>11156731539</v>
      </c>
      <c r="D7" s="16">
        <v>-9596521380</v>
      </c>
      <c r="E7" s="16">
        <v>1560210159</v>
      </c>
      <c r="F7" s="16"/>
      <c r="G7" s="16">
        <v>6540029</v>
      </c>
      <c r="H7" s="16">
        <v>80615737189</v>
      </c>
      <c r="I7" s="16">
        <v>-68832279642</v>
      </c>
      <c r="J7" s="16">
        <v>11783457547</v>
      </c>
    </row>
    <row r="8" spans="1:10" s="2" customFormat="1" ht="31.5" customHeight="1">
      <c r="A8" s="15" t="s">
        <v>116</v>
      </c>
      <c r="B8" s="16">
        <v>323323580</v>
      </c>
      <c r="C8" s="16">
        <v>4332798062670</v>
      </c>
      <c r="D8" s="16">
        <v>-4331460905300</v>
      </c>
      <c r="E8" s="16">
        <v>1337157370</v>
      </c>
      <c r="F8" s="16"/>
      <c r="G8" s="16">
        <v>1448358676</v>
      </c>
      <c r="H8" s="16">
        <v>18865972381871</v>
      </c>
      <c r="I8" s="16">
        <v>-18855435573402</v>
      </c>
      <c r="J8" s="16">
        <v>10536808469</v>
      </c>
    </row>
    <row r="9" spans="1:10" s="2" customFormat="1" ht="31.5" customHeight="1">
      <c r="A9" s="15" t="s">
        <v>117</v>
      </c>
      <c r="B9" s="16">
        <v>13322509</v>
      </c>
      <c r="C9" s="16">
        <v>215541629234</v>
      </c>
      <c r="D9" s="16">
        <v>-215333022353</v>
      </c>
      <c r="E9" s="16">
        <v>208606881</v>
      </c>
      <c r="F9" s="16"/>
      <c r="G9" s="16">
        <v>79090359</v>
      </c>
      <c r="H9" s="16">
        <v>1260480593412</v>
      </c>
      <c r="I9" s="16">
        <v>-1259194054671</v>
      </c>
      <c r="J9" s="16">
        <v>1286538741</v>
      </c>
    </row>
    <row r="10" spans="1:10" s="2" customFormat="1" ht="31.5" customHeight="1">
      <c r="A10" s="15" t="s">
        <v>119</v>
      </c>
      <c r="B10" s="16">
        <v>527159</v>
      </c>
      <c r="C10" s="16">
        <v>6790861540</v>
      </c>
      <c r="D10" s="16">
        <v>-6736135917</v>
      </c>
      <c r="E10" s="16">
        <v>54725623</v>
      </c>
      <c r="F10" s="16"/>
      <c r="G10" s="16">
        <v>2666436</v>
      </c>
      <c r="H10" s="16">
        <v>32504195248</v>
      </c>
      <c r="I10" s="16">
        <v>-32214895553</v>
      </c>
      <c r="J10" s="16">
        <v>289299695</v>
      </c>
    </row>
    <row r="11" spans="1:10" s="2" customFormat="1" ht="31.5" customHeight="1">
      <c r="A11" s="15" t="s">
        <v>120</v>
      </c>
      <c r="B11" s="16">
        <v>81406576</v>
      </c>
      <c r="C11" s="16">
        <v>1005795561306</v>
      </c>
      <c r="D11" s="16">
        <v>-1004304458986</v>
      </c>
      <c r="E11" s="16">
        <v>1491102320</v>
      </c>
      <c r="F11" s="16"/>
      <c r="G11" s="16">
        <v>119521253</v>
      </c>
      <c r="H11" s="16">
        <v>1397743249833</v>
      </c>
      <c r="I11" s="16">
        <v>-1395757729812</v>
      </c>
      <c r="J11" s="16">
        <v>1985520021</v>
      </c>
    </row>
    <row r="12" spans="1:10" s="2" customFormat="1" ht="31.5" customHeight="1">
      <c r="A12" s="15" t="s">
        <v>126</v>
      </c>
      <c r="B12" s="16">
        <v>31000</v>
      </c>
      <c r="C12" s="16">
        <v>350017374</v>
      </c>
      <c r="D12" s="16">
        <v>-350179646</v>
      </c>
      <c r="E12" s="16">
        <v>-162272</v>
      </c>
      <c r="F12" s="16"/>
      <c r="G12" s="16">
        <v>138871</v>
      </c>
      <c r="H12" s="16">
        <v>1524551021</v>
      </c>
      <c r="I12" s="16">
        <v>-1500125980</v>
      </c>
      <c r="J12" s="16">
        <v>24425041</v>
      </c>
    </row>
    <row r="13" spans="1:10" s="2" customFormat="1" ht="31.5" customHeight="1">
      <c r="A13" s="15" t="s">
        <v>138</v>
      </c>
      <c r="B13" s="16">
        <v>4342680</v>
      </c>
      <c r="C13" s="16">
        <v>59154367762</v>
      </c>
      <c r="D13" s="16">
        <v>-57693994808</v>
      </c>
      <c r="E13" s="16">
        <v>1460372954</v>
      </c>
      <c r="F13" s="16"/>
      <c r="G13" s="16">
        <v>4957870</v>
      </c>
      <c r="H13" s="16">
        <v>67441268549</v>
      </c>
      <c r="I13" s="16">
        <v>-65867005176</v>
      </c>
      <c r="J13" s="16">
        <v>1574263373</v>
      </c>
    </row>
    <row r="14" spans="1:10" s="2" customFormat="1" ht="31.5" customHeight="1">
      <c r="A14" s="15" t="s">
        <v>125</v>
      </c>
      <c r="B14" s="16">
        <v>562190</v>
      </c>
      <c r="C14" s="16">
        <v>8278689004</v>
      </c>
      <c r="D14" s="16">
        <v>-8267102750</v>
      </c>
      <c r="E14" s="16">
        <v>11586254</v>
      </c>
      <c r="F14" s="16"/>
      <c r="G14" s="16">
        <v>1555795</v>
      </c>
      <c r="H14" s="16">
        <v>22100944586</v>
      </c>
      <c r="I14" s="16">
        <v>-21994788821</v>
      </c>
      <c r="J14" s="16">
        <v>106155765</v>
      </c>
    </row>
    <row r="15" spans="1:10" s="2" customFormat="1" ht="31.5" customHeight="1" thickBot="1">
      <c r="A15" s="96" t="s">
        <v>16</v>
      </c>
      <c r="B15" s="16"/>
      <c r="C15" s="97">
        <f>SUBTOTAL(9,C7:C14)</f>
        <v>5639865920429</v>
      </c>
      <c r="D15" s="97">
        <f>SUBTOTAL(9,D7:D14)</f>
        <v>-5633742321140</v>
      </c>
      <c r="E15" s="97">
        <f>SUBTOTAL(9,E7:E14)</f>
        <v>6123599289</v>
      </c>
      <c r="F15" s="16">
        <f>SUBTOTAL(9,F7:F14)</f>
        <v>0</v>
      </c>
      <c r="G15" s="16"/>
      <c r="H15" s="97">
        <f>SUBTOTAL(9,H7:H14)</f>
        <v>21728382921709</v>
      </c>
      <c r="I15" s="97">
        <f>SUBTOTAL(9,I7:I14)</f>
        <v>-21700796453057</v>
      </c>
      <c r="J15" s="97">
        <f>SUBTOTAL(9,J7:J14)</f>
        <v>27586468652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4" t="s">
        <v>93</v>
      </c>
      <c r="B18" s="145"/>
      <c r="C18" s="145"/>
      <c r="D18" s="145"/>
      <c r="E18" s="145"/>
      <c r="F18" s="145"/>
      <c r="G18" s="145"/>
      <c r="H18" s="145"/>
      <c r="I18" s="145"/>
      <c r="J18" s="146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7"/>
  <sheetViews>
    <sheetView rightToLeft="1" view="pageBreakPreview" zoomScale="110" zoomScaleNormal="100" zoomScaleSheetLayoutView="110" workbookViewId="0">
      <selection activeCell="D19" sqref="D19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s="77" customFormat="1" ht="21">
      <c r="A2" s="126" t="s">
        <v>63</v>
      </c>
      <c r="B2" s="126"/>
      <c r="C2" s="126"/>
      <c r="D2" s="126"/>
      <c r="E2" s="126"/>
      <c r="F2" s="126"/>
      <c r="G2" s="126"/>
      <c r="H2" s="126"/>
      <c r="I2" s="126"/>
    </row>
    <row r="3" spans="1:9" s="77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</row>
    <row r="4" spans="1:9" s="77" customFormat="1" ht="21">
      <c r="A4" s="129" t="s">
        <v>94</v>
      </c>
      <c r="B4" s="129"/>
      <c r="C4" s="129"/>
      <c r="D4" s="129"/>
      <c r="E4" s="79"/>
      <c r="F4" s="79"/>
      <c r="G4" s="79"/>
      <c r="H4" s="79"/>
      <c r="I4" s="79"/>
    </row>
    <row r="5" spans="1:9" ht="16.5" customHeight="1" thickBot="1">
      <c r="B5" s="149" t="str">
        <f>'صفحه نخست'!N17</f>
        <v>از 1403/09/30 تا  1403/10/30</v>
      </c>
      <c r="C5" s="149"/>
      <c r="D5" s="149"/>
      <c r="E5" s="149"/>
      <c r="F5" s="149" t="str">
        <f>'صفحه نخست'!N19</f>
        <v>از ابتدای سال مالی تا 1403/10/30</v>
      </c>
      <c r="G5" s="149"/>
      <c r="H5" s="149"/>
      <c r="I5" s="149"/>
    </row>
    <row r="6" spans="1:9" ht="53.25" customHeight="1" thickBot="1">
      <c r="A6" s="31" t="s">
        <v>65</v>
      </c>
      <c r="B6" s="31" t="s">
        <v>7</v>
      </c>
      <c r="C6" s="31" t="s">
        <v>9</v>
      </c>
      <c r="D6" s="31" t="s">
        <v>91</v>
      </c>
      <c r="E6" s="31" t="s">
        <v>95</v>
      </c>
      <c r="F6" s="31" t="s">
        <v>7</v>
      </c>
      <c r="G6" s="31" t="s">
        <v>9</v>
      </c>
      <c r="H6" s="31" t="s">
        <v>91</v>
      </c>
      <c r="I6" s="31" t="s">
        <v>95</v>
      </c>
    </row>
    <row r="7" spans="1:9" ht="28.5" customHeight="1">
      <c r="A7" s="15" t="s">
        <v>128</v>
      </c>
      <c r="B7" s="16">
        <v>68303225</v>
      </c>
      <c r="C7" s="16">
        <v>833348550645</v>
      </c>
      <c r="D7" s="16">
        <v>-887258024241</v>
      </c>
      <c r="E7" s="16">
        <v>-53909473596</v>
      </c>
      <c r="F7" s="16">
        <v>68303225</v>
      </c>
      <c r="G7" s="16">
        <v>833348550645</v>
      </c>
      <c r="H7" s="16">
        <v>-738393368826</v>
      </c>
      <c r="I7" s="16">
        <v>94955181819</v>
      </c>
    </row>
    <row r="8" spans="1:9" ht="28.5" customHeight="1">
      <c r="A8" s="15" t="s">
        <v>117</v>
      </c>
      <c r="B8" s="16">
        <v>1154634</v>
      </c>
      <c r="C8" s="16">
        <v>18972234405</v>
      </c>
      <c r="D8" s="16">
        <v>-18827039830</v>
      </c>
      <c r="E8" s="16">
        <v>145194575</v>
      </c>
      <c r="F8" s="16">
        <v>1154634</v>
      </c>
      <c r="G8" s="16">
        <v>18972234405</v>
      </c>
      <c r="H8" s="16">
        <v>-18807617855</v>
      </c>
      <c r="I8" s="16">
        <v>164616550</v>
      </c>
    </row>
    <row r="9" spans="1:9" ht="28.5" customHeight="1">
      <c r="A9" s="15" t="s">
        <v>119</v>
      </c>
      <c r="B9" s="16">
        <v>0</v>
      </c>
      <c r="C9" s="16">
        <v>0</v>
      </c>
      <c r="D9" s="16">
        <v>-16834666</v>
      </c>
      <c r="E9" s="16">
        <v>-16834666</v>
      </c>
      <c r="F9" s="16">
        <v>0</v>
      </c>
      <c r="G9" s="16">
        <v>0</v>
      </c>
      <c r="H9" s="16">
        <v>0</v>
      </c>
      <c r="I9" s="16">
        <v>0</v>
      </c>
    </row>
    <row r="10" spans="1:9" ht="28.5" customHeight="1">
      <c r="A10" s="15" t="s">
        <v>138</v>
      </c>
      <c r="B10" s="16">
        <v>701000</v>
      </c>
      <c r="C10" s="16">
        <v>9681097457</v>
      </c>
      <c r="D10" s="16">
        <v>-10236679085</v>
      </c>
      <c r="E10" s="16">
        <v>-555581628</v>
      </c>
      <c r="F10" s="16">
        <v>701000</v>
      </c>
      <c r="G10" s="16">
        <v>9681097457</v>
      </c>
      <c r="H10" s="16">
        <v>-9313025680</v>
      </c>
      <c r="I10" s="16">
        <v>368071777</v>
      </c>
    </row>
    <row r="11" spans="1:9" ht="28.5" customHeight="1">
      <c r="A11" s="15" t="s">
        <v>116</v>
      </c>
      <c r="B11" s="16">
        <v>1099562</v>
      </c>
      <c r="C11" s="16">
        <v>14932591532</v>
      </c>
      <c r="D11" s="16">
        <v>-14791511747</v>
      </c>
      <c r="E11" s="16">
        <v>141079785</v>
      </c>
      <c r="F11" s="16">
        <v>1099562</v>
      </c>
      <c r="G11" s="16">
        <v>14932591532</v>
      </c>
      <c r="H11" s="16">
        <v>-14931067903</v>
      </c>
      <c r="I11" s="16">
        <v>1523629</v>
      </c>
    </row>
    <row r="12" spans="1:9" ht="28.5" customHeight="1">
      <c r="A12" s="15" t="s">
        <v>120</v>
      </c>
      <c r="B12" s="16">
        <v>565272</v>
      </c>
      <c r="C12" s="16">
        <v>7518027461</v>
      </c>
      <c r="D12" s="16">
        <v>-7445873572</v>
      </c>
      <c r="E12" s="16">
        <v>72153889</v>
      </c>
      <c r="F12" s="16">
        <v>565272</v>
      </c>
      <c r="G12" s="16">
        <v>7518027461</v>
      </c>
      <c r="H12" s="16">
        <v>-7443904231</v>
      </c>
      <c r="I12" s="16">
        <v>74123230</v>
      </c>
    </row>
    <row r="13" spans="1:9" ht="28.5" customHeight="1" thickBot="1">
      <c r="A13" s="15" t="s">
        <v>16</v>
      </c>
      <c r="B13" s="16"/>
      <c r="C13" s="97">
        <f>SUBTOTAL(9,C7:C12)</f>
        <v>884452501500</v>
      </c>
      <c r="D13" s="97">
        <f>SUBTOTAL(9,D7:D12)</f>
        <v>-938575963141</v>
      </c>
      <c r="E13" s="97">
        <f>SUBTOTAL(9,E7:E12)</f>
        <v>-54123461641</v>
      </c>
      <c r="F13" s="16"/>
      <c r="G13" s="97">
        <f>SUBTOTAL(9,G7:G12)</f>
        <v>884452501500</v>
      </c>
      <c r="H13" s="97">
        <f>SUBTOTAL(9,H7:H12)</f>
        <v>-788888984495</v>
      </c>
      <c r="I13" s="97">
        <f>SUBTOTAL(9,I7:I12)</f>
        <v>95563517005</v>
      </c>
    </row>
    <row r="14" spans="1:9" ht="23.1" customHeight="1" thickTop="1">
      <c r="A14" s="13" t="s">
        <v>17</v>
      </c>
      <c r="B14" s="49"/>
      <c r="C14" s="48"/>
      <c r="D14" s="48"/>
      <c r="E14" s="48"/>
      <c r="F14" s="49"/>
      <c r="G14" s="48"/>
      <c r="H14" s="48"/>
      <c r="I14" s="48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48" t="s">
        <v>93</v>
      </c>
      <c r="B17" s="148"/>
      <c r="C17" s="148"/>
      <c r="D17" s="148"/>
      <c r="E17" s="148"/>
      <c r="F17" s="148"/>
      <c r="G17" s="148"/>
      <c r="H17" s="148"/>
      <c r="I17" s="148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s="77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</row>
    <row r="3" spans="1:9" s="77" customFormat="1" ht="19.5">
      <c r="A3" s="117" t="str">
        <f>'صفحه نخست'!N15</f>
        <v>برای ماه منتهی به 1403/10/30</v>
      </c>
      <c r="B3" s="117"/>
      <c r="C3" s="117"/>
      <c r="D3" s="117"/>
      <c r="E3" s="117"/>
      <c r="F3" s="117"/>
      <c r="G3" s="117"/>
      <c r="H3" s="117"/>
      <c r="I3" s="117"/>
    </row>
    <row r="4" spans="1:9" s="77" customFormat="1" ht="19.5">
      <c r="A4" s="123" t="s">
        <v>96</v>
      </c>
      <c r="B4" s="123"/>
      <c r="C4" s="123"/>
      <c r="D4" s="123"/>
      <c r="E4" s="123"/>
      <c r="F4" s="123"/>
      <c r="G4" s="123"/>
      <c r="H4" s="123"/>
      <c r="I4" s="123"/>
    </row>
    <row r="6" spans="1:9" ht="19.5" customHeight="1">
      <c r="A6" s="39"/>
      <c r="B6" s="147" t="str">
        <f>'صفحه نخست'!N17</f>
        <v>از 1403/09/30 تا  1403/10/30</v>
      </c>
      <c r="C6" s="147"/>
      <c r="D6" s="147"/>
      <c r="E6" s="147"/>
      <c r="F6" s="147" t="str">
        <f>'صفحه نخست'!N19</f>
        <v>از ابتدای سال مالی تا 1403/10/30</v>
      </c>
      <c r="G6" s="147"/>
      <c r="H6" s="147"/>
      <c r="I6" s="147"/>
    </row>
    <row r="7" spans="1:9" ht="20.25" customHeight="1">
      <c r="A7" s="153"/>
      <c r="B7" s="150" t="s">
        <v>97</v>
      </c>
      <c r="C7" s="150" t="s">
        <v>98</v>
      </c>
      <c r="D7" s="152" t="s">
        <v>99</v>
      </c>
      <c r="E7" s="152" t="s">
        <v>16</v>
      </c>
      <c r="F7" s="152" t="s">
        <v>97</v>
      </c>
      <c r="G7" s="152" t="s">
        <v>98</v>
      </c>
      <c r="H7" s="152" t="s">
        <v>99</v>
      </c>
      <c r="I7" s="152" t="s">
        <v>16</v>
      </c>
    </row>
    <row r="8" spans="1:9" ht="20.25" customHeight="1">
      <c r="A8" s="112"/>
      <c r="B8" s="151"/>
      <c r="C8" s="151"/>
      <c r="D8" s="143"/>
      <c r="E8" s="143"/>
      <c r="F8" s="143"/>
      <c r="G8" s="143"/>
      <c r="H8" s="143"/>
      <c r="I8" s="143"/>
    </row>
    <row r="9" spans="1:9">
      <c r="A9" s="112"/>
      <c r="B9" s="40" t="s">
        <v>100</v>
      </c>
      <c r="C9" s="40" t="s">
        <v>101</v>
      </c>
      <c r="D9" s="40" t="s">
        <v>102</v>
      </c>
      <c r="E9" s="147"/>
      <c r="F9" s="40" t="s">
        <v>102</v>
      </c>
      <c r="G9" s="40" t="s">
        <v>102</v>
      </c>
      <c r="H9" s="40" t="s">
        <v>102</v>
      </c>
      <c r="I9" s="147"/>
    </row>
    <row r="10" spans="1:9" ht="23.1" customHeight="1">
      <c r="A10" s="10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17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0"/>
  <sheetViews>
    <sheetView rightToLeft="1" view="pageBreakPreview" zoomScale="106" zoomScaleNormal="110" zoomScaleSheetLayoutView="106" workbookViewId="0">
      <selection activeCell="E14" sqref="E14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s="79" customFormat="1" ht="19.5">
      <c r="A2" s="117" t="s">
        <v>63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3" s="79" customFormat="1" ht="19.5">
      <c r="A3" s="117" t="str">
        <f>'صفحه نخست'!N15</f>
        <v>برای ماه منتهی به 1403/10/30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3" s="79" customFormat="1" ht="19.5">
      <c r="A5" s="123" t="s">
        <v>103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7" spans="1:13" ht="19.5" customHeight="1">
      <c r="A7" s="42"/>
      <c r="B7" s="147" t="str">
        <f>'صفحه نخست'!N17</f>
        <v>از 1403/09/30 تا  1403/10/30</v>
      </c>
      <c r="C7" s="147"/>
      <c r="D7" s="147"/>
      <c r="E7" s="147"/>
      <c r="F7" s="147"/>
      <c r="G7" s="45"/>
      <c r="H7" s="147" t="str">
        <f>'صفحه نخست'!N19</f>
        <v>از ابتدای سال مالی تا 1403/10/30</v>
      </c>
      <c r="I7" s="147"/>
      <c r="J7" s="147"/>
      <c r="K7" s="147"/>
      <c r="L7" s="147"/>
    </row>
    <row r="8" spans="1:13" ht="19.5" customHeight="1">
      <c r="A8" s="112" t="s">
        <v>104</v>
      </c>
      <c r="B8" s="152" t="s">
        <v>105</v>
      </c>
      <c r="C8" s="152" t="s">
        <v>98</v>
      </c>
      <c r="D8" s="152" t="s">
        <v>99</v>
      </c>
      <c r="E8" s="152" t="s">
        <v>16</v>
      </c>
      <c r="F8" s="152"/>
      <c r="G8" s="45"/>
      <c r="H8" s="152" t="s">
        <v>105</v>
      </c>
      <c r="I8" s="152" t="s">
        <v>98</v>
      </c>
      <c r="J8" s="152" t="s">
        <v>99</v>
      </c>
      <c r="K8" s="152" t="s">
        <v>16</v>
      </c>
      <c r="L8" s="152"/>
    </row>
    <row r="9" spans="1:13" ht="18.75" customHeight="1">
      <c r="A9" s="112"/>
      <c r="B9" s="143"/>
      <c r="C9" s="143"/>
      <c r="D9" s="143"/>
      <c r="E9" s="147"/>
      <c r="F9" s="147"/>
      <c r="G9" s="45"/>
      <c r="H9" s="143"/>
      <c r="I9" s="143"/>
      <c r="J9" s="143"/>
      <c r="K9" s="147"/>
      <c r="L9" s="147"/>
    </row>
    <row r="10" spans="1:13" s="37" customFormat="1" ht="28.5" customHeight="1" thickBot="1">
      <c r="A10" s="149"/>
      <c r="B10" s="40" t="s">
        <v>100</v>
      </c>
      <c r="C10" s="40" t="s">
        <v>102</v>
      </c>
      <c r="D10" s="40" t="s">
        <v>102</v>
      </c>
      <c r="E10" s="43" t="s">
        <v>57</v>
      </c>
      <c r="F10" s="43" t="s">
        <v>106</v>
      </c>
      <c r="G10" s="45"/>
      <c r="H10" s="40" t="s">
        <v>100</v>
      </c>
      <c r="I10" s="40" t="s">
        <v>102</v>
      </c>
      <c r="J10" s="40" t="s">
        <v>102</v>
      </c>
      <c r="K10" s="43" t="s">
        <v>57</v>
      </c>
      <c r="L10" s="43" t="s">
        <v>106</v>
      </c>
    </row>
    <row r="11" spans="1:13" s="14" customFormat="1" ht="23.1" customHeight="1">
      <c r="A11" s="105" t="s">
        <v>128</v>
      </c>
      <c r="B11" s="17">
        <v>0</v>
      </c>
      <c r="C11" s="16">
        <v>-53909473596</v>
      </c>
      <c r="D11" s="16">
        <v>1560210159</v>
      </c>
      <c r="E11" s="16">
        <v>-52349263437</v>
      </c>
      <c r="F11" s="17">
        <v>115.44</v>
      </c>
      <c r="G11" s="17"/>
      <c r="H11" s="17">
        <v>0</v>
      </c>
      <c r="I11" s="16">
        <v>94955181819</v>
      </c>
      <c r="J11" s="16">
        <v>11783457547</v>
      </c>
      <c r="K11" s="16">
        <v>106738639366</v>
      </c>
      <c r="L11" s="88">
        <v>79.959999999999994</v>
      </c>
      <c r="M11" s="74"/>
    </row>
    <row r="12" spans="1:13" s="14" customFormat="1" ht="23.1" customHeight="1">
      <c r="A12" s="105" t="s">
        <v>117</v>
      </c>
      <c r="B12" s="17">
        <v>0</v>
      </c>
      <c r="C12" s="16">
        <v>145194575</v>
      </c>
      <c r="D12" s="16">
        <v>208606881</v>
      </c>
      <c r="E12" s="16">
        <v>353801456</v>
      </c>
      <c r="F12" s="17">
        <v>-0.78</v>
      </c>
      <c r="G12" s="17"/>
      <c r="H12" s="17">
        <v>0</v>
      </c>
      <c r="I12" s="16">
        <v>164616550</v>
      </c>
      <c r="J12" s="16">
        <v>1286538741</v>
      </c>
      <c r="K12" s="16">
        <v>1451155291</v>
      </c>
      <c r="L12" s="88">
        <v>1.0900000000000001</v>
      </c>
      <c r="M12" s="74"/>
    </row>
    <row r="13" spans="1:13" s="14" customFormat="1" ht="23.1" customHeight="1">
      <c r="A13" s="105" t="s">
        <v>125</v>
      </c>
      <c r="B13" s="17">
        <v>0</v>
      </c>
      <c r="C13" s="16">
        <v>0</v>
      </c>
      <c r="D13" s="16">
        <v>11586254</v>
      </c>
      <c r="E13" s="16">
        <v>11586254</v>
      </c>
      <c r="F13" s="17">
        <v>-0.03</v>
      </c>
      <c r="G13" s="17"/>
      <c r="H13" s="17">
        <v>0</v>
      </c>
      <c r="I13" s="16">
        <v>0</v>
      </c>
      <c r="J13" s="16">
        <v>106155765</v>
      </c>
      <c r="K13" s="16">
        <v>106155765</v>
      </c>
      <c r="L13" s="88">
        <v>0.08</v>
      </c>
      <c r="M13" s="74"/>
    </row>
    <row r="14" spans="1:13" s="14" customFormat="1" ht="23.1" customHeight="1">
      <c r="A14" s="105" t="s">
        <v>119</v>
      </c>
      <c r="B14" s="17">
        <v>0</v>
      </c>
      <c r="C14" s="16">
        <v>-16834666</v>
      </c>
      <c r="D14" s="16">
        <v>54725623</v>
      </c>
      <c r="E14" s="16">
        <v>37890957</v>
      </c>
      <c r="F14" s="17">
        <v>-0.08</v>
      </c>
      <c r="G14" s="17"/>
      <c r="H14" s="17">
        <v>0</v>
      </c>
      <c r="I14" s="16">
        <v>0</v>
      </c>
      <c r="J14" s="16">
        <v>289299695</v>
      </c>
      <c r="K14" s="16">
        <v>289299695</v>
      </c>
      <c r="L14" s="88">
        <v>0.22</v>
      </c>
      <c r="M14" s="74"/>
    </row>
    <row r="15" spans="1:13" s="14" customFormat="1" ht="23.1" customHeight="1">
      <c r="A15" s="105" t="s">
        <v>138</v>
      </c>
      <c r="B15" s="17">
        <v>0</v>
      </c>
      <c r="C15" s="16">
        <v>-555581628</v>
      </c>
      <c r="D15" s="16">
        <v>1460372954</v>
      </c>
      <c r="E15" s="16">
        <v>904791326</v>
      </c>
      <c r="F15" s="17">
        <v>-2</v>
      </c>
      <c r="G15" s="17"/>
      <c r="H15" s="17">
        <v>0</v>
      </c>
      <c r="I15" s="16">
        <v>368071777</v>
      </c>
      <c r="J15" s="16">
        <v>1574263373</v>
      </c>
      <c r="K15" s="16">
        <v>1942335150</v>
      </c>
      <c r="L15" s="88">
        <v>1.46</v>
      </c>
      <c r="M15" s="74"/>
    </row>
    <row r="16" spans="1:13" s="14" customFormat="1" ht="23.1" customHeight="1">
      <c r="A16" s="105" t="s">
        <v>116</v>
      </c>
      <c r="B16" s="17">
        <v>0</v>
      </c>
      <c r="C16" s="16">
        <v>141079785</v>
      </c>
      <c r="D16" s="16">
        <v>1337157370</v>
      </c>
      <c r="E16" s="16">
        <v>1478237155</v>
      </c>
      <c r="F16" s="17">
        <v>-3.26</v>
      </c>
      <c r="G16" s="17"/>
      <c r="H16" s="17">
        <v>0</v>
      </c>
      <c r="I16" s="16">
        <v>1523629</v>
      </c>
      <c r="J16" s="16">
        <v>10536808469</v>
      </c>
      <c r="K16" s="16">
        <v>10538332098</v>
      </c>
      <c r="L16" s="88">
        <v>7.89</v>
      </c>
      <c r="M16" s="74"/>
    </row>
    <row r="17" spans="1:13" s="14" customFormat="1" ht="23.1" customHeight="1">
      <c r="A17" s="105" t="s">
        <v>120</v>
      </c>
      <c r="B17" s="17">
        <v>0</v>
      </c>
      <c r="C17" s="16">
        <v>72153889</v>
      </c>
      <c r="D17" s="16">
        <v>1491102320</v>
      </c>
      <c r="E17" s="16">
        <v>1563256209</v>
      </c>
      <c r="F17" s="17">
        <v>-3.45</v>
      </c>
      <c r="G17" s="17"/>
      <c r="H17" s="17">
        <v>0</v>
      </c>
      <c r="I17" s="16">
        <v>74123230</v>
      </c>
      <c r="J17" s="16">
        <v>1985520021</v>
      </c>
      <c r="K17" s="16">
        <v>2059643251</v>
      </c>
      <c r="L17" s="88">
        <v>1.54</v>
      </c>
      <c r="M17" s="74"/>
    </row>
    <row r="18" spans="1:13" s="14" customFormat="1" ht="23.1" customHeight="1">
      <c r="A18" s="105" t="s">
        <v>126</v>
      </c>
      <c r="B18" s="17">
        <v>0</v>
      </c>
      <c r="C18" s="16">
        <v>0</v>
      </c>
      <c r="D18" s="16">
        <v>-162272</v>
      </c>
      <c r="E18" s="16">
        <v>-162272</v>
      </c>
      <c r="F18" s="17">
        <v>0</v>
      </c>
      <c r="G18" s="17"/>
      <c r="H18" s="17">
        <v>0</v>
      </c>
      <c r="I18" s="16">
        <v>0</v>
      </c>
      <c r="J18" s="16">
        <v>24425041</v>
      </c>
      <c r="K18" s="16">
        <v>24425041</v>
      </c>
      <c r="L18" s="88">
        <v>0.02</v>
      </c>
      <c r="M18" s="74"/>
    </row>
    <row r="19" spans="1:13" s="14" customFormat="1" ht="23.1" customHeight="1" thickBot="1">
      <c r="A19" s="15" t="s">
        <v>16</v>
      </c>
      <c r="B19" s="103">
        <f t="shared" ref="B19:L19" si="0">SUBTOTAL(9,B11:B18)</f>
        <v>0</v>
      </c>
      <c r="C19" s="103">
        <f t="shared" si="0"/>
        <v>-54123461641</v>
      </c>
      <c r="D19" s="103">
        <f t="shared" si="0"/>
        <v>6123599289</v>
      </c>
      <c r="E19" s="103">
        <f t="shared" si="0"/>
        <v>-47999862352</v>
      </c>
      <c r="F19" s="104">
        <f t="shared" si="0"/>
        <v>105.83999999999999</v>
      </c>
      <c r="G19" s="89">
        <f t="shared" si="0"/>
        <v>0</v>
      </c>
      <c r="H19" s="103">
        <f t="shared" si="0"/>
        <v>0</v>
      </c>
      <c r="I19" s="103">
        <f t="shared" si="0"/>
        <v>95563517005</v>
      </c>
      <c r="J19" s="103">
        <f t="shared" si="0"/>
        <v>27586468652</v>
      </c>
      <c r="K19" s="103">
        <f t="shared" si="0"/>
        <v>123149985657</v>
      </c>
      <c r="L19" s="104">
        <f t="shared" si="0"/>
        <v>92.259999999999991</v>
      </c>
    </row>
    <row r="20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J11" sqref="J11"/>
    </sheetView>
  </sheetViews>
  <sheetFormatPr defaultColWidth="13" defaultRowHeight="18"/>
  <cols>
    <col min="1" max="1" width="17.875" style="29" customWidth="1"/>
    <col min="2" max="2" width="17.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7" t="s">
        <v>0</v>
      </c>
      <c r="B1" s="117"/>
      <c r="C1" s="117"/>
      <c r="D1" s="117"/>
      <c r="E1" s="117"/>
      <c r="F1" s="117"/>
    </row>
    <row r="2" spans="1:7" s="77" customFormat="1" ht="19.5">
      <c r="A2" s="117" t="s">
        <v>63</v>
      </c>
      <c r="B2" s="117"/>
      <c r="C2" s="117"/>
      <c r="D2" s="117"/>
      <c r="E2" s="117"/>
      <c r="F2" s="117"/>
    </row>
    <row r="3" spans="1:7" s="77" customFormat="1" ht="19.5">
      <c r="A3" s="117" t="str">
        <f>'صفحه نخست'!N15</f>
        <v>برای ماه منتهی به 1403/10/30</v>
      </c>
      <c r="B3" s="117"/>
      <c r="C3" s="117"/>
      <c r="D3" s="117"/>
      <c r="E3" s="117"/>
      <c r="F3" s="117"/>
    </row>
    <row r="4" spans="1:7" s="77" customFormat="1" ht="19.5">
      <c r="A4" s="123" t="s">
        <v>107</v>
      </c>
      <c r="B4" s="123"/>
      <c r="C4" s="123"/>
      <c r="D4" s="123"/>
      <c r="E4" s="123"/>
      <c r="F4" s="123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4" t="s">
        <v>108</v>
      </c>
      <c r="B6" s="154"/>
      <c r="C6" s="155" t="str">
        <f>'صفحه نخست'!N17</f>
        <v>از 1403/09/30 تا  1403/10/30</v>
      </c>
      <c r="D6" s="155"/>
      <c r="E6" s="154" t="str">
        <f>'صفحه نخست'!N19</f>
        <v>از ابتدای سال مالی تا 1403/10/30</v>
      </c>
      <c r="F6" s="154"/>
      <c r="G6" s="44"/>
    </row>
    <row r="7" spans="1:7" ht="59.25" customHeight="1">
      <c r="A7" s="41" t="s">
        <v>109</v>
      </c>
      <c r="B7" s="45" t="s">
        <v>54</v>
      </c>
      <c r="C7" s="45" t="s">
        <v>110</v>
      </c>
      <c r="D7" s="45" t="s">
        <v>111</v>
      </c>
      <c r="E7" s="45" t="s">
        <v>110</v>
      </c>
      <c r="F7" s="45" t="s">
        <v>111</v>
      </c>
      <c r="G7" s="29"/>
    </row>
    <row r="8" spans="1:7" ht="22.5" customHeight="1">
      <c r="A8" s="45"/>
      <c r="B8" s="45"/>
      <c r="C8" s="44" t="s">
        <v>100</v>
      </c>
      <c r="D8" s="45"/>
      <c r="E8" s="44" t="s">
        <v>100</v>
      </c>
      <c r="F8" s="45"/>
      <c r="G8" s="29"/>
    </row>
    <row r="9" spans="1:7" ht="22.5" customHeight="1">
      <c r="A9" s="15" t="s">
        <v>132</v>
      </c>
      <c r="B9" s="15"/>
      <c r="C9" s="16">
        <v>248129</v>
      </c>
      <c r="D9" s="1">
        <v>0.55000000000000004</v>
      </c>
      <c r="E9" s="16">
        <v>260031</v>
      </c>
      <c r="F9" s="1">
        <v>0.56999999999999995</v>
      </c>
      <c r="G9" s="29"/>
    </row>
    <row r="10" spans="1:7" ht="22.5" customHeight="1">
      <c r="A10" s="15" t="s">
        <v>131</v>
      </c>
      <c r="B10" s="15"/>
      <c r="C10" s="16">
        <v>8233</v>
      </c>
      <c r="D10" s="1">
        <v>0.82</v>
      </c>
      <c r="E10" s="16">
        <v>15209</v>
      </c>
      <c r="F10" s="1">
        <v>1.51</v>
      </c>
      <c r="G10" s="29"/>
    </row>
    <row r="11" spans="1:7" ht="38.25" customHeight="1">
      <c r="A11" s="15" t="s">
        <v>130</v>
      </c>
      <c r="B11" s="15"/>
      <c r="C11" s="16">
        <v>28396</v>
      </c>
      <c r="D11" s="1">
        <v>0.14000000000000001</v>
      </c>
      <c r="E11" s="16">
        <v>45125</v>
      </c>
      <c r="F11" s="1">
        <v>0.23</v>
      </c>
    </row>
    <row r="12" spans="1:7" ht="38.25" customHeight="1">
      <c r="A12" s="15" t="s">
        <v>133</v>
      </c>
      <c r="B12" s="15"/>
      <c r="C12" s="16">
        <v>452699</v>
      </c>
      <c r="D12" s="1">
        <v>0.02</v>
      </c>
      <c r="E12" s="16">
        <v>459125</v>
      </c>
      <c r="F12" s="1">
        <v>0.02</v>
      </c>
    </row>
    <row r="13" spans="1:7" ht="23.1" customHeight="1" thickBot="1">
      <c r="A13" s="94" t="s">
        <v>16</v>
      </c>
      <c r="B13" s="16">
        <f>SUM(B9:B12)</f>
        <v>0</v>
      </c>
      <c r="C13" s="108">
        <f>SUM(C9:C12)</f>
        <v>737457</v>
      </c>
      <c r="D13" s="109">
        <f>SUM(D9:D12)</f>
        <v>1.5300000000000002</v>
      </c>
      <c r="E13" s="108">
        <f>SUM(E9:E12)</f>
        <v>779490</v>
      </c>
      <c r="F13" s="110">
        <f>SUM(F9:F12)</f>
        <v>2.33</v>
      </c>
    </row>
    <row r="14" spans="1:7" ht="23.1" customHeight="1" thickTop="1">
      <c r="A14" s="46" t="s">
        <v>17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rightToLeft="1" view="pageBreakPreview" zoomScaleNormal="100" zoomScaleSheetLayoutView="100" workbookViewId="0">
      <selection activeCell="C15" sqref="C15"/>
    </sheetView>
  </sheetViews>
  <sheetFormatPr defaultColWidth="9" defaultRowHeight="18"/>
  <cols>
    <col min="1" max="1" width="16.25" style="29" bestFit="1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7" t="s">
        <v>0</v>
      </c>
      <c r="B1" s="117"/>
      <c r="C1" s="117"/>
    </row>
    <row r="2" spans="1:3" s="77" customFormat="1" ht="19.5">
      <c r="A2" s="117" t="s">
        <v>63</v>
      </c>
      <c r="B2" s="117"/>
      <c r="C2" s="117"/>
    </row>
    <row r="3" spans="1:3" s="77" customFormat="1" ht="19.5">
      <c r="A3" s="117" t="str">
        <f>'صفحه نخست'!N15</f>
        <v>برای ماه منتهی به 1403/10/30</v>
      </c>
      <c r="B3" s="117"/>
      <c r="C3" s="117"/>
    </row>
    <row r="4" spans="1:3" s="77" customFormat="1" ht="19.5">
      <c r="A4" s="123" t="s">
        <v>112</v>
      </c>
      <c r="B4" s="123"/>
      <c r="C4" s="123"/>
    </row>
    <row r="5" spans="1:3">
      <c r="A5" s="39"/>
      <c r="B5" s="40" t="str">
        <f>'صفحه نخست'!N17</f>
        <v>از 1403/09/30 تا  1403/10/30</v>
      </c>
      <c r="C5" s="40" t="str">
        <f>'صفحه نخست'!N19</f>
        <v>از ابتدای سال مالی تا 1403/10/30</v>
      </c>
    </row>
    <row r="6" spans="1:3" ht="16.5" customHeight="1">
      <c r="A6" s="156" t="s">
        <v>75</v>
      </c>
      <c r="B6" s="152" t="s">
        <v>57</v>
      </c>
      <c r="C6" s="152" t="s">
        <v>57</v>
      </c>
    </row>
    <row r="7" spans="1:3" ht="18.75" thickBot="1">
      <c r="A7" s="157"/>
      <c r="B7" s="147"/>
      <c r="C7" s="147"/>
    </row>
    <row r="8" spans="1:3">
      <c r="A8" s="29" t="s">
        <v>136</v>
      </c>
      <c r="B8" s="107">
        <v>2649813374</v>
      </c>
      <c r="C8" s="107">
        <v>10331628551</v>
      </c>
    </row>
    <row r="9" spans="1:3" ht="23.1" customHeight="1" thickBot="1">
      <c r="A9" s="16" t="s">
        <v>16</v>
      </c>
      <c r="B9" s="106">
        <f>B8</f>
        <v>2649813374</v>
      </c>
      <c r="C9" s="106">
        <f>C8</f>
        <v>10331628551</v>
      </c>
    </row>
    <row r="10" spans="1:3" ht="23.1" customHeight="1" thickTop="1">
      <c r="A10" s="10" t="s">
        <v>17</v>
      </c>
      <c r="B10" s="12"/>
      <c r="C10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9"/>
  <sheetViews>
    <sheetView rightToLeft="1" view="pageBreakPreview" zoomScaleNormal="100" zoomScaleSheetLayoutView="100" workbookViewId="0">
      <selection activeCell="G24" sqref="G24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7" t="s">
        <v>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s="75" customFormat="1" ht="19.5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75" customFormat="1" ht="19.5">
      <c r="A3" s="117" t="str">
        <f>'صفحه نخست'!N15</f>
        <v>برای ماه منتهی به 1403/10/30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9.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ht="19.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7" spans="1:15" ht="18.75" customHeight="1">
      <c r="A7" s="3"/>
      <c r="B7" s="125" t="str">
        <f>'صفحه نخست'!N10</f>
        <v>1403/09/30</v>
      </c>
      <c r="C7" s="125"/>
      <c r="D7" s="125"/>
      <c r="E7" s="3"/>
      <c r="F7" s="124" t="s">
        <v>5</v>
      </c>
      <c r="G7" s="124"/>
      <c r="H7" s="124"/>
      <c r="I7" s="124"/>
      <c r="J7" s="1"/>
      <c r="K7" s="125" t="str">
        <f>'صفحه نخست'!O10</f>
        <v>1403/10/30</v>
      </c>
      <c r="L7" s="125"/>
      <c r="M7" s="125"/>
      <c r="N7" s="125"/>
      <c r="O7" s="125"/>
    </row>
    <row r="8" spans="1:15" s="7" customFormat="1" ht="17.25" customHeight="1">
      <c r="A8" s="118" t="s">
        <v>6</v>
      </c>
      <c r="B8" s="118" t="s">
        <v>7</v>
      </c>
      <c r="C8" s="118" t="s">
        <v>8</v>
      </c>
      <c r="D8" s="122" t="s">
        <v>9</v>
      </c>
      <c r="E8" s="5"/>
      <c r="F8" s="120" t="s">
        <v>10</v>
      </c>
      <c r="G8" s="120"/>
      <c r="H8" s="121" t="s">
        <v>11</v>
      </c>
      <c r="I8" s="121"/>
      <c r="J8" s="6"/>
      <c r="K8" s="122" t="s">
        <v>7</v>
      </c>
      <c r="L8" s="122" t="s">
        <v>12</v>
      </c>
      <c r="M8" s="122" t="s">
        <v>8</v>
      </c>
      <c r="N8" s="122" t="s">
        <v>9</v>
      </c>
      <c r="O8" s="122" t="s">
        <v>13</v>
      </c>
    </row>
    <row r="9" spans="1:15" s="7" customFormat="1" ht="20.25" customHeight="1" thickBot="1">
      <c r="A9" s="119"/>
      <c r="B9" s="119"/>
      <c r="C9" s="119"/>
      <c r="D9" s="119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9"/>
      <c r="L9" s="119"/>
      <c r="M9" s="119"/>
      <c r="N9" s="119"/>
      <c r="O9" s="119"/>
    </row>
    <row r="10" spans="1:15" ht="26.25" customHeight="1">
      <c r="A10" s="15" t="s">
        <v>128</v>
      </c>
      <c r="B10" s="16">
        <v>63848049</v>
      </c>
      <c r="C10" s="17">
        <v>682443148599</v>
      </c>
      <c r="D10" s="17">
        <v>831307804014</v>
      </c>
      <c r="E10" s="17">
        <v>77235</v>
      </c>
      <c r="F10" s="16">
        <v>5347811</v>
      </c>
      <c r="G10" s="16">
        <v>65546741607</v>
      </c>
      <c r="H10" s="16">
        <v>892635</v>
      </c>
      <c r="I10" s="16">
        <v>11156731539</v>
      </c>
      <c r="J10" s="16"/>
      <c r="K10" s="16">
        <v>68303225</v>
      </c>
      <c r="L10" s="86">
        <v>12210</v>
      </c>
      <c r="M10" s="16">
        <v>738393368826</v>
      </c>
      <c r="N10" s="16">
        <v>833348550645</v>
      </c>
      <c r="O10" s="91">
        <v>94.42</v>
      </c>
    </row>
    <row r="11" spans="1:15" ht="26.25" customHeight="1">
      <c r="A11" s="15" t="s">
        <v>125</v>
      </c>
      <c r="B11" s="16">
        <v>0</v>
      </c>
      <c r="C11" s="17">
        <v>0</v>
      </c>
      <c r="D11" s="17">
        <v>0</v>
      </c>
      <c r="E11" s="17">
        <v>10930578</v>
      </c>
      <c r="F11" s="16">
        <v>562190</v>
      </c>
      <c r="G11" s="16">
        <v>8267102750</v>
      </c>
      <c r="H11" s="16">
        <v>562190</v>
      </c>
      <c r="I11" s="16">
        <v>8278689004</v>
      </c>
      <c r="J11" s="16"/>
      <c r="K11" s="16">
        <v>0</v>
      </c>
      <c r="L11" s="86">
        <v>0</v>
      </c>
      <c r="M11" s="16">
        <v>0</v>
      </c>
      <c r="N11" s="16">
        <v>0</v>
      </c>
      <c r="O11" s="90">
        <v>0</v>
      </c>
    </row>
    <row r="12" spans="1:15" ht="26.25" customHeight="1">
      <c r="A12" s="15" t="s">
        <v>138</v>
      </c>
      <c r="B12" s="16">
        <v>5043680</v>
      </c>
      <c r="C12" s="17">
        <v>67007020488</v>
      </c>
      <c r="D12" s="17">
        <v>67930673893</v>
      </c>
      <c r="E12" s="17">
        <v>223675579</v>
      </c>
      <c r="F12" s="16">
        <v>0</v>
      </c>
      <c r="G12" s="16">
        <v>0</v>
      </c>
      <c r="H12" s="16">
        <v>4342680</v>
      </c>
      <c r="I12" s="16">
        <v>59154367762</v>
      </c>
      <c r="J12" s="16"/>
      <c r="K12" s="16">
        <v>701000</v>
      </c>
      <c r="L12" s="86">
        <v>13813</v>
      </c>
      <c r="M12" s="16">
        <v>9313025680</v>
      </c>
      <c r="N12" s="16">
        <v>9681097457</v>
      </c>
      <c r="O12" s="69">
        <v>1.1000000000000001</v>
      </c>
    </row>
    <row r="13" spans="1:15" ht="26.25" customHeight="1">
      <c r="A13" s="15" t="s">
        <v>116</v>
      </c>
      <c r="B13" s="16">
        <v>30907143</v>
      </c>
      <c r="C13" s="17">
        <v>409767467857</v>
      </c>
      <c r="D13" s="17">
        <v>409627911701</v>
      </c>
      <c r="E13" s="17">
        <v>94993</v>
      </c>
      <c r="F13" s="16">
        <v>293515999</v>
      </c>
      <c r="G13" s="16">
        <v>3936624505346</v>
      </c>
      <c r="H13" s="16">
        <v>323323580</v>
      </c>
      <c r="I13" s="16">
        <v>4332798062670</v>
      </c>
      <c r="J13" s="16"/>
      <c r="K13" s="16">
        <v>1099562</v>
      </c>
      <c r="L13" s="86">
        <v>13581</v>
      </c>
      <c r="M13" s="16">
        <v>14931067903</v>
      </c>
      <c r="N13" s="16">
        <v>14932591532</v>
      </c>
      <c r="O13" s="69">
        <v>1.69</v>
      </c>
    </row>
    <row r="14" spans="1:15" ht="26.25" customHeight="1">
      <c r="A14" s="15" t="s">
        <v>126</v>
      </c>
      <c r="B14" s="16">
        <v>0</v>
      </c>
      <c r="C14" s="17">
        <v>0</v>
      </c>
      <c r="D14" s="17">
        <v>0</v>
      </c>
      <c r="E14" s="17">
        <v>94560</v>
      </c>
      <c r="F14" s="16">
        <v>31000</v>
      </c>
      <c r="G14" s="16">
        <v>350179646</v>
      </c>
      <c r="H14" s="16">
        <v>31000</v>
      </c>
      <c r="I14" s="16">
        <v>350017374</v>
      </c>
      <c r="J14" s="16"/>
      <c r="K14" s="16">
        <v>0</v>
      </c>
      <c r="L14" s="86">
        <v>0</v>
      </c>
      <c r="M14" s="16">
        <v>0</v>
      </c>
      <c r="N14" s="16">
        <v>0</v>
      </c>
      <c r="O14" s="69">
        <v>0</v>
      </c>
    </row>
    <row r="15" spans="1:15" ht="26.25" customHeight="1">
      <c r="A15" s="15" t="s">
        <v>119</v>
      </c>
      <c r="B15" s="16">
        <v>111390</v>
      </c>
      <c r="C15" s="17">
        <v>1393098326</v>
      </c>
      <c r="D15" s="17">
        <v>1409932992</v>
      </c>
      <c r="E15" s="17"/>
      <c r="F15" s="16">
        <v>415769</v>
      </c>
      <c r="G15" s="16">
        <v>5343037591</v>
      </c>
      <c r="H15" s="16">
        <v>527159</v>
      </c>
      <c r="I15" s="16">
        <v>6790861540</v>
      </c>
      <c r="J15" s="16"/>
      <c r="K15" s="16">
        <v>0</v>
      </c>
      <c r="L15" s="86">
        <v>0</v>
      </c>
      <c r="M15" s="16">
        <v>0</v>
      </c>
      <c r="N15" s="16">
        <v>0</v>
      </c>
      <c r="O15" s="69">
        <v>0</v>
      </c>
    </row>
    <row r="16" spans="1:15" ht="26.25" customHeight="1">
      <c r="A16" s="15" t="s">
        <v>120</v>
      </c>
      <c r="B16" s="16">
        <v>251680</v>
      </c>
      <c r="C16" s="17">
        <v>3004892362</v>
      </c>
      <c r="D16" s="17">
        <v>3006861703</v>
      </c>
      <c r="E16" s="17"/>
      <c r="F16" s="16">
        <v>81720168</v>
      </c>
      <c r="G16" s="16">
        <v>1008743470855</v>
      </c>
      <c r="H16" s="16">
        <v>81406576</v>
      </c>
      <c r="I16" s="16">
        <v>1005795561306</v>
      </c>
      <c r="J16" s="16"/>
      <c r="K16" s="16">
        <v>565272</v>
      </c>
      <c r="L16" s="86">
        <v>13303</v>
      </c>
      <c r="M16" s="16">
        <v>7443904231</v>
      </c>
      <c r="N16" s="16">
        <v>7518027461</v>
      </c>
      <c r="O16" s="69">
        <v>0.85</v>
      </c>
    </row>
    <row r="17" spans="1:15" ht="26.25" customHeight="1">
      <c r="A17" s="15" t="s">
        <v>117</v>
      </c>
      <c r="B17" s="16">
        <v>1082082</v>
      </c>
      <c r="C17" s="17">
        <v>17391706549</v>
      </c>
      <c r="D17" s="17">
        <v>17411128524</v>
      </c>
      <c r="E17" s="17">
        <v>3715231</v>
      </c>
      <c r="F17" s="16">
        <v>13395061</v>
      </c>
      <c r="G17" s="16">
        <v>216748933659</v>
      </c>
      <c r="H17" s="16">
        <v>13322509</v>
      </c>
      <c r="I17" s="16">
        <v>215541629234</v>
      </c>
      <c r="J17" s="16"/>
      <c r="K17" s="16">
        <v>1154634</v>
      </c>
      <c r="L17" s="86">
        <v>16432</v>
      </c>
      <c r="M17" s="16">
        <v>18807617855</v>
      </c>
      <c r="N17" s="16">
        <v>18972234405</v>
      </c>
      <c r="O17" s="69">
        <v>2.15</v>
      </c>
    </row>
    <row r="18" spans="1:15" ht="26.25" customHeight="1" thickBot="1">
      <c r="A18" s="94" t="s">
        <v>16</v>
      </c>
      <c r="B18" s="97"/>
      <c r="C18" s="97">
        <f>SUM(C10:C17)</f>
        <v>1181007334181</v>
      </c>
      <c r="D18" s="97">
        <f>SUM(D10:D17)</f>
        <v>1330694312827</v>
      </c>
      <c r="E18" s="16">
        <f>SUM(E10:E17)</f>
        <v>238588176</v>
      </c>
      <c r="F18" s="97"/>
      <c r="G18" s="97">
        <f>SUM(G10:G17)</f>
        <v>5241623971454</v>
      </c>
      <c r="H18" s="97"/>
      <c r="I18" s="97">
        <f>SUM(I10:I17)</f>
        <v>5639865920429</v>
      </c>
      <c r="J18" s="16">
        <f>SUM(J10:J17)</f>
        <v>0</v>
      </c>
      <c r="K18" s="97"/>
      <c r="L18" s="97">
        <f>SUM(L10:L17)</f>
        <v>69339</v>
      </c>
      <c r="M18" s="97">
        <f>SUM(M10:M17)</f>
        <v>788888984495</v>
      </c>
      <c r="N18" s="97">
        <f>SUM(N10:N17)</f>
        <v>884452501500</v>
      </c>
      <c r="O18" s="99">
        <f>SUM(O10:O17)</f>
        <v>100.21</v>
      </c>
    </row>
    <row r="19" spans="1:15" ht="16.5" thickTop="1"/>
  </sheetData>
  <mergeCells count="19"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6" t="str">
        <f>' سهام و صندوق‌های سرمایه‌گذاری'!A1:O1</f>
        <v xml:space="preserve"> صندوق اختصاصی بازارگردانی بازده معاملات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tr">
        <f>' سهام و صندوق‌های سرمایه‌گذاری'!A2:O2</f>
        <v xml:space="preserve">صورت وضعیت پرتفوی 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tr">
        <f>' سهام و صندوق‌های سرمایه‌گذاری'!A3:O3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</row>
    <row r="4" spans="1:9" s="70" customFormat="1" ht="16.149999999999999" customHeight="1">
      <c r="A4" s="128" t="s">
        <v>18</v>
      </c>
      <c r="B4" s="128"/>
      <c r="C4" s="128"/>
      <c r="D4" s="128"/>
      <c r="E4" s="128"/>
    </row>
    <row r="5" spans="1:9">
      <c r="A5" s="71"/>
      <c r="B5" s="72"/>
      <c r="C5" s="72"/>
      <c r="D5" s="72"/>
      <c r="E5" s="72"/>
    </row>
    <row r="6" spans="1:9">
      <c r="A6" s="71"/>
      <c r="B6" s="127" t="str">
        <f>'صفحه نخست'!N10</f>
        <v>1403/09/30</v>
      </c>
      <c r="C6" s="127"/>
      <c r="D6" s="127"/>
      <c r="E6" s="127"/>
      <c r="F6" s="127" t="str">
        <f>'صفحه نخست'!O10</f>
        <v>1403/10/30</v>
      </c>
      <c r="G6" s="127"/>
      <c r="H6" s="127"/>
      <c r="I6" s="127"/>
    </row>
    <row r="7" spans="1:9">
      <c r="A7" s="73" t="s">
        <v>19</v>
      </c>
      <c r="B7" s="73" t="s">
        <v>20</v>
      </c>
      <c r="C7" s="73" t="s">
        <v>21</v>
      </c>
      <c r="D7" s="73" t="s">
        <v>22</v>
      </c>
      <c r="E7" s="73" t="s">
        <v>23</v>
      </c>
      <c r="F7" s="73" t="s">
        <v>20</v>
      </c>
      <c r="G7" s="73" t="s">
        <v>21</v>
      </c>
      <c r="H7" s="73" t="s">
        <v>22</v>
      </c>
      <c r="I7" s="73" t="s">
        <v>23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s="76" customFormat="1" ht="21">
      <c r="A2" s="126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s="76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76" customFormat="1" ht="21">
      <c r="A4" s="129" t="s">
        <v>24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6" spans="1:19" ht="18" customHeight="1">
      <c r="A6" s="125" t="s">
        <v>25</v>
      </c>
      <c r="B6" s="125"/>
      <c r="C6" s="125"/>
      <c r="D6" s="125"/>
      <c r="E6" s="125"/>
      <c r="F6" s="125"/>
      <c r="G6" s="125"/>
      <c r="H6" s="125" t="s">
        <v>137</v>
      </c>
      <c r="I6" s="125"/>
      <c r="J6" s="125"/>
      <c r="K6" s="124" t="s">
        <v>5</v>
      </c>
      <c r="L6" s="124"/>
      <c r="M6" s="124"/>
      <c r="N6" s="124"/>
      <c r="O6" s="125" t="s">
        <v>139</v>
      </c>
      <c r="P6" s="125"/>
      <c r="Q6" s="125"/>
      <c r="R6" s="125"/>
      <c r="S6" s="125"/>
    </row>
    <row r="7" spans="1:19" ht="26.25" customHeight="1">
      <c r="A7" s="134" t="s">
        <v>26</v>
      </c>
      <c r="B7" s="132" t="s">
        <v>27</v>
      </c>
      <c r="C7" s="121" t="s">
        <v>28</v>
      </c>
      <c r="D7" s="131" t="s">
        <v>29</v>
      </c>
      <c r="E7" s="132" t="s">
        <v>30</v>
      </c>
      <c r="F7" s="130" t="s">
        <v>31</v>
      </c>
      <c r="G7" s="130" t="s">
        <v>32</v>
      </c>
      <c r="H7" s="131" t="s">
        <v>7</v>
      </c>
      <c r="I7" s="131" t="s">
        <v>8</v>
      </c>
      <c r="J7" s="131" t="s">
        <v>9</v>
      </c>
      <c r="K7" s="130" t="s">
        <v>10</v>
      </c>
      <c r="L7" s="130"/>
      <c r="M7" s="130" t="s">
        <v>11</v>
      </c>
      <c r="N7" s="130"/>
      <c r="O7" s="131" t="s">
        <v>7</v>
      </c>
      <c r="P7" s="131" t="s">
        <v>33</v>
      </c>
      <c r="Q7" s="131" t="s">
        <v>8</v>
      </c>
      <c r="R7" s="131" t="s">
        <v>9</v>
      </c>
      <c r="S7" s="131" t="s">
        <v>34</v>
      </c>
    </row>
    <row r="8" spans="1:19" s="1" customFormat="1" ht="40.5" customHeight="1">
      <c r="A8" s="125"/>
      <c r="B8" s="124"/>
      <c r="C8" s="133"/>
      <c r="D8" s="125"/>
      <c r="E8" s="124"/>
      <c r="F8" s="124"/>
      <c r="G8" s="124"/>
      <c r="H8" s="125"/>
      <c r="I8" s="125"/>
      <c r="J8" s="125"/>
      <c r="K8" s="4" t="s">
        <v>7</v>
      </c>
      <c r="L8" s="4" t="s">
        <v>14</v>
      </c>
      <c r="M8" s="4" t="s">
        <v>7</v>
      </c>
      <c r="N8" s="4" t="s">
        <v>15</v>
      </c>
      <c r="O8" s="125"/>
      <c r="P8" s="125"/>
      <c r="Q8" s="125"/>
      <c r="R8" s="125"/>
      <c r="S8" s="125"/>
    </row>
    <row r="9" spans="1:19" ht="23.1" customHeight="1">
      <c r="A9" s="10" t="s">
        <v>16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17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6" t="s">
        <v>0</v>
      </c>
      <c r="B1" s="126"/>
      <c r="C1" s="126"/>
      <c r="D1" s="126"/>
      <c r="E1" s="126"/>
      <c r="F1" s="126"/>
      <c r="G1" s="126"/>
      <c r="H1" s="135"/>
      <c r="I1" s="135"/>
      <c r="J1" s="135"/>
    </row>
    <row r="2" spans="1:10" s="77" customFormat="1" ht="21">
      <c r="A2" s="126" t="s">
        <v>2</v>
      </c>
      <c r="B2" s="126"/>
      <c r="C2" s="126"/>
      <c r="D2" s="126"/>
      <c r="E2" s="126"/>
      <c r="F2" s="126"/>
      <c r="G2" s="126"/>
      <c r="H2" s="135"/>
      <c r="I2" s="135"/>
      <c r="J2" s="135"/>
    </row>
    <row r="3" spans="1:10" s="77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35"/>
      <c r="I3" s="135"/>
      <c r="J3" s="135"/>
    </row>
    <row r="4" spans="1:10">
      <c r="A4" s="136" t="s">
        <v>35</v>
      </c>
      <c r="B4" s="136"/>
      <c r="C4" s="136"/>
      <c r="D4" s="136"/>
      <c r="E4" s="136"/>
      <c r="F4" s="136"/>
      <c r="G4" s="136"/>
      <c r="H4" s="2"/>
      <c r="I4" s="2"/>
      <c r="J4" s="2"/>
    </row>
    <row r="5" spans="1:10">
      <c r="A5" s="136" t="s">
        <v>36</v>
      </c>
      <c r="B5" s="136"/>
      <c r="C5" s="136"/>
      <c r="D5" s="136"/>
      <c r="E5" s="136"/>
      <c r="F5" s="136"/>
      <c r="G5" s="136"/>
      <c r="H5" s="2"/>
      <c r="I5" s="2"/>
      <c r="J5" s="2"/>
    </row>
    <row r="6" spans="1:10">
      <c r="A6" s="14"/>
      <c r="B6" s="137" t="str">
        <f>'صفحه نخست'!N17</f>
        <v>از 1403/09/30 تا  1403/10/30</v>
      </c>
      <c r="C6" s="137"/>
      <c r="D6" s="137"/>
      <c r="E6" s="137"/>
      <c r="F6" s="137"/>
      <c r="G6" s="137"/>
      <c r="H6" s="137"/>
      <c r="I6" s="137"/>
      <c r="J6" s="137"/>
    </row>
    <row r="7" spans="1:10" ht="14.45" customHeight="1">
      <c r="A7" s="134" t="s">
        <v>37</v>
      </c>
      <c r="B7" s="130" t="s">
        <v>7</v>
      </c>
      <c r="C7" s="118" t="s">
        <v>38</v>
      </c>
      <c r="D7" s="118" t="s">
        <v>39</v>
      </c>
      <c r="E7" s="118" t="s">
        <v>40</v>
      </c>
      <c r="F7" s="122" t="s">
        <v>41</v>
      </c>
      <c r="G7" s="118" t="s">
        <v>42</v>
      </c>
      <c r="H7" s="118"/>
      <c r="I7" s="118"/>
      <c r="J7" s="118"/>
    </row>
    <row r="8" spans="1:10" ht="27" customHeight="1">
      <c r="A8" s="125"/>
      <c r="B8" s="124"/>
      <c r="C8" s="119"/>
      <c r="D8" s="119"/>
      <c r="E8" s="119"/>
      <c r="F8" s="119"/>
      <c r="G8" s="119"/>
      <c r="H8" s="119"/>
      <c r="I8" s="119"/>
      <c r="J8" s="119"/>
    </row>
    <row r="9" spans="1:10" ht="23.1" customHeight="1">
      <c r="A9" s="10" t="s">
        <v>16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17</v>
      </c>
      <c r="B10" s="11"/>
      <c r="C10" s="65"/>
      <c r="D10" s="65"/>
      <c r="E10" s="66"/>
      <c r="F10" s="65"/>
      <c r="G10" s="139"/>
      <c r="H10" s="138"/>
      <c r="I10" s="138"/>
      <c r="J10" s="138"/>
    </row>
    <row r="11" spans="1:10">
      <c r="A11" s="14"/>
      <c r="B11" s="14"/>
      <c r="C11" s="5"/>
      <c r="D11" s="14"/>
      <c r="E11" s="68"/>
      <c r="F11" s="67"/>
      <c r="G11" s="138"/>
      <c r="H11" s="138"/>
      <c r="I11" s="138"/>
      <c r="J11" s="138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6.899999999999999" customHeight="1">
      <c r="A2" s="126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6.899999999999999" customHeight="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6.899999999999999" customHeight="1">
      <c r="A4" s="129" t="s">
        <v>43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ht="21.6" customHeight="1">
      <c r="A5" s="5"/>
      <c r="B5" s="119"/>
      <c r="C5" s="119"/>
      <c r="D5" s="8"/>
      <c r="E5" s="8"/>
      <c r="F5" s="119" t="str">
        <f>'صفحه نخست'!N10</f>
        <v>1403/09/30</v>
      </c>
      <c r="G5" s="119"/>
      <c r="H5" s="119"/>
      <c r="I5" s="124" t="s">
        <v>5</v>
      </c>
      <c r="J5" s="124"/>
      <c r="K5" s="124"/>
      <c r="L5" s="124"/>
      <c r="M5" s="119" t="str">
        <f>'صفحه نخست'!O10</f>
        <v>1403/10/30</v>
      </c>
      <c r="N5" s="119"/>
      <c r="O5" s="119"/>
      <c r="P5" s="119"/>
    </row>
    <row r="6" spans="1:16" ht="16.899999999999999" customHeight="1">
      <c r="A6" s="118" t="s">
        <v>44</v>
      </c>
      <c r="B6" s="120" t="s">
        <v>30</v>
      </c>
      <c r="C6" s="121" t="s">
        <v>45</v>
      </c>
      <c r="D6" s="121" t="s">
        <v>46</v>
      </c>
      <c r="E6" s="121" t="s">
        <v>28</v>
      </c>
      <c r="F6" s="134" t="s">
        <v>7</v>
      </c>
      <c r="G6" s="118" t="s">
        <v>8</v>
      </c>
      <c r="H6" s="5" t="s">
        <v>47</v>
      </c>
      <c r="I6" s="130" t="s">
        <v>10</v>
      </c>
      <c r="J6" s="130"/>
      <c r="K6" s="130" t="s">
        <v>11</v>
      </c>
      <c r="L6" s="130"/>
      <c r="M6" s="131" t="s">
        <v>7</v>
      </c>
      <c r="N6" s="122" t="s">
        <v>8</v>
      </c>
      <c r="O6" s="5" t="s">
        <v>47</v>
      </c>
      <c r="P6" s="5" t="s">
        <v>48</v>
      </c>
    </row>
    <row r="7" spans="1:16" ht="16.899999999999999" customHeight="1">
      <c r="A7" s="119"/>
      <c r="B7" s="133"/>
      <c r="C7" s="133"/>
      <c r="D7" s="133"/>
      <c r="E7" s="133"/>
      <c r="F7" s="125"/>
      <c r="G7" s="119"/>
      <c r="H7" s="8" t="s">
        <v>49</v>
      </c>
      <c r="I7" s="4" t="s">
        <v>7</v>
      </c>
      <c r="J7" s="4" t="s">
        <v>8</v>
      </c>
      <c r="K7" s="4" t="s">
        <v>7</v>
      </c>
      <c r="L7" s="4" t="s">
        <v>15</v>
      </c>
      <c r="M7" s="125"/>
      <c r="N7" s="119"/>
      <c r="O7" s="8" t="s">
        <v>49</v>
      </c>
      <c r="P7" s="8" t="s">
        <v>50</v>
      </c>
    </row>
    <row r="8" spans="1:16" ht="23.1" customHeight="1">
      <c r="A8" s="54" t="s">
        <v>16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17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9"/>
  <sheetViews>
    <sheetView rightToLeft="1" view="pageBreakPreview" zoomScale="115" zoomScaleNormal="100" zoomScaleSheetLayoutView="115" workbookViewId="0">
      <selection activeCell="K17" sqref="K17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s="75" customFormat="1" ht="21">
      <c r="A2" s="126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75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75" customFormat="1" ht="21">
      <c r="A4" s="129" t="s">
        <v>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5" t="s">
        <v>52</v>
      </c>
      <c r="C6" s="125"/>
      <c r="D6" s="125"/>
      <c r="E6" s="125"/>
      <c r="F6" s="82" t="str">
        <f>'صفحه نخست'!N10</f>
        <v>1403/09/30</v>
      </c>
      <c r="G6" s="3"/>
      <c r="H6" s="124" t="s">
        <v>5</v>
      </c>
      <c r="I6" s="124"/>
      <c r="J6" s="1"/>
      <c r="K6" s="141" t="str">
        <f>'صفحه نخست'!O10</f>
        <v>1403/10/30</v>
      </c>
      <c r="L6" s="141"/>
    </row>
    <row r="7" spans="1:12" ht="31.9" customHeight="1">
      <c r="A7" s="83" t="s">
        <v>53</v>
      </c>
      <c r="B7" s="84" t="s">
        <v>54</v>
      </c>
      <c r="C7" s="84" t="s">
        <v>55</v>
      </c>
      <c r="D7" s="84" t="s">
        <v>56</v>
      </c>
      <c r="E7" s="84" t="s">
        <v>45</v>
      </c>
      <c r="F7" s="85" t="s">
        <v>57</v>
      </c>
      <c r="G7" s="3"/>
      <c r="H7" s="84" t="s">
        <v>58</v>
      </c>
      <c r="I7" s="84" t="s">
        <v>59</v>
      </c>
      <c r="J7" s="1"/>
      <c r="K7" s="83" t="s">
        <v>57</v>
      </c>
      <c r="L7" s="83" t="s">
        <v>48</v>
      </c>
    </row>
    <row r="8" spans="1:12" ht="25.5" customHeight="1">
      <c r="A8" s="16" t="s">
        <v>132</v>
      </c>
      <c r="B8" s="16" t="s">
        <v>121</v>
      </c>
      <c r="C8" s="16" t="s">
        <v>60</v>
      </c>
      <c r="D8" s="16" t="s">
        <v>61</v>
      </c>
      <c r="E8" s="16" t="s">
        <v>61</v>
      </c>
      <c r="F8" s="16">
        <v>81398589</v>
      </c>
      <c r="G8" s="16"/>
      <c r="H8" s="16">
        <v>197765328839</v>
      </c>
      <c r="I8" s="16">
        <v>197837425743</v>
      </c>
      <c r="J8" s="16"/>
      <c r="K8" s="16">
        <v>9301685</v>
      </c>
      <c r="L8" s="17">
        <v>0</v>
      </c>
    </row>
    <row r="9" spans="1:12" ht="25.5" customHeight="1">
      <c r="A9" s="16" t="s">
        <v>134</v>
      </c>
      <c r="B9" s="16" t="s">
        <v>123</v>
      </c>
      <c r="C9" s="16" t="s">
        <v>124</v>
      </c>
      <c r="D9" s="16" t="s">
        <v>61</v>
      </c>
      <c r="E9" s="16" t="s">
        <v>61</v>
      </c>
      <c r="F9" s="16">
        <v>1793087137</v>
      </c>
      <c r="G9" s="16"/>
      <c r="H9" s="16">
        <v>1508857693551</v>
      </c>
      <c r="I9" s="16">
        <v>1509874959568</v>
      </c>
      <c r="J9" s="16"/>
      <c r="K9" s="16">
        <v>775821120</v>
      </c>
      <c r="L9" s="17">
        <v>0.09</v>
      </c>
    </row>
    <row r="10" spans="1:12" ht="25.5" customHeight="1">
      <c r="A10" s="16" t="s">
        <v>130</v>
      </c>
      <c r="B10" s="16" t="s">
        <v>118</v>
      </c>
      <c r="C10" s="16" t="s">
        <v>60</v>
      </c>
      <c r="D10" s="16" t="s">
        <v>61</v>
      </c>
      <c r="E10" s="16" t="s">
        <v>61</v>
      </c>
      <c r="F10" s="16">
        <v>39815577</v>
      </c>
      <c r="G10" s="16"/>
      <c r="H10" s="16">
        <v>680774772250</v>
      </c>
      <c r="I10" s="16">
        <v>680814582014</v>
      </c>
      <c r="J10" s="16"/>
      <c r="K10" s="16">
        <v>5813</v>
      </c>
      <c r="L10" s="17">
        <v>0</v>
      </c>
    </row>
    <row r="11" spans="1:12" ht="25.5" customHeight="1">
      <c r="A11" s="16" t="s">
        <v>129</v>
      </c>
      <c r="B11" s="16" t="s">
        <v>135</v>
      </c>
      <c r="C11" s="16" t="s">
        <v>60</v>
      </c>
      <c r="D11" s="16" t="s">
        <v>61</v>
      </c>
      <c r="E11" s="16" t="s">
        <v>61</v>
      </c>
      <c r="F11" s="16">
        <v>276700</v>
      </c>
      <c r="G11" s="16"/>
      <c r="H11" s="16">
        <v>0</v>
      </c>
      <c r="I11" s="16">
        <v>0</v>
      </c>
      <c r="J11" s="16"/>
      <c r="K11" s="16">
        <v>276700</v>
      </c>
      <c r="L11" s="17">
        <v>0</v>
      </c>
    </row>
    <row r="12" spans="1:12" ht="25.5" customHeight="1">
      <c r="A12" s="16" t="s">
        <v>131</v>
      </c>
      <c r="B12" s="16" t="s">
        <v>122</v>
      </c>
      <c r="C12" s="16" t="s">
        <v>60</v>
      </c>
      <c r="D12" s="16" t="s">
        <v>61</v>
      </c>
      <c r="E12" s="16" t="s">
        <v>61</v>
      </c>
      <c r="F12" s="16">
        <v>1002417</v>
      </c>
      <c r="G12" s="16"/>
      <c r="H12" s="16">
        <v>8233</v>
      </c>
      <c r="I12" s="16">
        <v>0</v>
      </c>
      <c r="J12" s="16"/>
      <c r="K12" s="16">
        <v>1010650</v>
      </c>
      <c r="L12" s="17">
        <v>0</v>
      </c>
    </row>
    <row r="13" spans="1:12" ht="25.5" customHeight="1">
      <c r="A13" s="16" t="s">
        <v>133</v>
      </c>
      <c r="B13" s="16" t="s">
        <v>127</v>
      </c>
      <c r="C13" s="16" t="s">
        <v>60</v>
      </c>
      <c r="D13" s="16" t="s">
        <v>61</v>
      </c>
      <c r="E13" s="16" t="s">
        <v>61</v>
      </c>
      <c r="F13" s="16">
        <v>5252337169</v>
      </c>
      <c r="G13" s="16"/>
      <c r="H13" s="19">
        <v>10797889699</v>
      </c>
      <c r="I13" s="19">
        <v>15844928932</v>
      </c>
      <c r="J13" s="16"/>
      <c r="K13" s="19">
        <v>205297936</v>
      </c>
      <c r="L13" s="20">
        <v>0.02</v>
      </c>
    </row>
    <row r="14" spans="1:12" ht="25.5" customHeight="1" thickBot="1">
      <c r="A14" s="1" t="s">
        <v>16</v>
      </c>
      <c r="B14" s="87"/>
      <c r="C14" s="87"/>
      <c r="D14" s="87"/>
      <c r="E14" s="87"/>
      <c r="F14" s="97">
        <f>SUM(F8:F13)</f>
        <v>7167917589</v>
      </c>
      <c r="G14" s="16"/>
      <c r="H14" s="97">
        <f>SUM(H8:H13)</f>
        <v>2398195692572</v>
      </c>
      <c r="I14" s="97">
        <f>SUM(I8:I13)</f>
        <v>2404371896257</v>
      </c>
      <c r="J14" s="16">
        <f t="shared" ref="J14" si="0">J8+J9+J12+J13</f>
        <v>0</v>
      </c>
      <c r="K14" s="97">
        <f>SUM(K8:K13)</f>
        <v>991713904</v>
      </c>
      <c r="L14" s="99">
        <f>SUM(L8:L13)</f>
        <v>0.11</v>
      </c>
    </row>
    <row r="15" spans="1:12" ht="23.1" customHeight="1" thickTop="1">
      <c r="A15" s="27" t="s">
        <v>17</v>
      </c>
      <c r="B15" s="27"/>
      <c r="C15" s="27"/>
      <c r="D15" s="27"/>
      <c r="E15" s="27"/>
      <c r="F15" s="28"/>
      <c r="G15" s="28"/>
      <c r="H15" s="140"/>
      <c r="I15" s="140"/>
      <c r="J15" s="28"/>
      <c r="K15" s="28"/>
      <c r="L15" s="12"/>
    </row>
    <row r="19" spans="3:3">
      <c r="C19" s="14" t="s">
        <v>62</v>
      </c>
    </row>
  </sheetData>
  <mergeCells count="8">
    <mergeCell ref="A3:L3"/>
    <mergeCell ref="A2:L2"/>
    <mergeCell ref="A1:L1"/>
    <mergeCell ref="H15:I15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D6" sqref="D6:E9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6" t="s">
        <v>0</v>
      </c>
      <c r="B1" s="126"/>
      <c r="C1" s="126"/>
      <c r="D1" s="126"/>
      <c r="E1" s="126"/>
    </row>
    <row r="2" spans="1:19" s="77" customFormat="1" ht="21">
      <c r="A2" s="126" t="s">
        <v>63</v>
      </c>
      <c r="B2" s="126"/>
      <c r="C2" s="126"/>
      <c r="D2" s="126"/>
      <c r="E2" s="126"/>
    </row>
    <row r="3" spans="1:19" s="77" customFormat="1" ht="21">
      <c r="A3" s="126" t="str">
        <f>'صفحه نخست'!N15</f>
        <v>برای ماه منتهی به 1403/10/30</v>
      </c>
      <c r="B3" s="126"/>
      <c r="C3" s="126"/>
      <c r="D3" s="126"/>
      <c r="E3" s="126"/>
    </row>
    <row r="4" spans="1:19" s="77" customFormat="1" ht="21">
      <c r="A4" s="129" t="s">
        <v>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19" ht="21.75" customHeight="1">
      <c r="A5" s="31" t="s">
        <v>65</v>
      </c>
      <c r="B5" s="31" t="s">
        <v>66</v>
      </c>
      <c r="C5" s="31" t="s">
        <v>57</v>
      </c>
      <c r="D5" s="31" t="s">
        <v>67</v>
      </c>
      <c r="E5" s="31" t="s">
        <v>68</v>
      </c>
    </row>
    <row r="6" spans="1:19" s="2" customFormat="1" ht="23.1" customHeight="1">
      <c r="A6" s="15" t="s">
        <v>69</v>
      </c>
      <c r="B6" s="1" t="s">
        <v>70</v>
      </c>
      <c r="C6" s="16">
        <v>123149985657</v>
      </c>
      <c r="D6" s="88">
        <v>92.26</v>
      </c>
      <c r="E6" s="88">
        <v>13.95</v>
      </c>
    </row>
    <row r="7" spans="1:19" s="2" customFormat="1" ht="23.1" customHeight="1">
      <c r="A7" s="15" t="s">
        <v>71</v>
      </c>
      <c r="B7" s="1" t="s">
        <v>72</v>
      </c>
      <c r="C7" s="16">
        <v>0</v>
      </c>
      <c r="D7" s="92">
        <v>0</v>
      </c>
      <c r="E7" s="17">
        <v>0</v>
      </c>
    </row>
    <row r="8" spans="1:19" s="2" customFormat="1" ht="23.1" customHeight="1">
      <c r="A8" s="15" t="s">
        <v>73</v>
      </c>
      <c r="B8" s="1" t="s">
        <v>74</v>
      </c>
      <c r="C8" s="16">
        <v>779490</v>
      </c>
      <c r="D8" s="88">
        <v>0</v>
      </c>
      <c r="E8" s="88">
        <v>0</v>
      </c>
    </row>
    <row r="9" spans="1:19" s="2" customFormat="1" ht="23.1" customHeight="1">
      <c r="A9" s="18" t="s">
        <v>75</v>
      </c>
      <c r="B9" s="21" t="s">
        <v>76</v>
      </c>
      <c r="C9" s="19">
        <v>10331628551</v>
      </c>
      <c r="D9" s="19">
        <v>7.74</v>
      </c>
      <c r="E9" s="20">
        <v>1.17</v>
      </c>
    </row>
    <row r="10" spans="1:19" s="2" customFormat="1" ht="23.1" customHeight="1" thickBot="1">
      <c r="A10" s="15" t="s">
        <v>16</v>
      </c>
      <c r="B10" s="15"/>
      <c r="C10" s="97">
        <f>C6+C7+C8+C9</f>
        <v>133482393698</v>
      </c>
      <c r="D10" s="97">
        <f t="shared" ref="D10:E10" si="0">D6+D7+D8+D9</f>
        <v>100</v>
      </c>
      <c r="E10" s="99">
        <f t="shared" si="0"/>
        <v>15.12</v>
      </c>
    </row>
    <row r="11" spans="1:19" ht="23.1" customHeight="1" thickTop="1">
      <c r="A11" s="32" t="s">
        <v>17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8"/>
  <sheetViews>
    <sheetView rightToLeft="1" view="pageBreakPreview" zoomScale="90" zoomScaleNormal="106" zoomScaleSheetLayoutView="90" workbookViewId="0">
      <selection activeCell="I15" sqref="I15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3" s="78" customFormat="1" ht="21">
      <c r="A2" s="126" t="s">
        <v>63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3" s="78" customFormat="1" ht="21">
      <c r="A3" s="126" t="str">
        <f>'صفحه نخست'!N15</f>
        <v>برای ماه منتهی به 1403/10/30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3" s="78" customFormat="1" ht="21">
      <c r="A4" s="129" t="s">
        <v>77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6.5" customHeight="1">
      <c r="B5" s="124" t="s">
        <v>78</v>
      </c>
      <c r="C5" s="124"/>
      <c r="D5" s="124"/>
      <c r="E5" s="142" t="str">
        <f>'صفحه نخست'!N17</f>
        <v>از 1403/09/30 تا  1403/10/30</v>
      </c>
      <c r="F5" s="142"/>
      <c r="G5" s="142"/>
      <c r="H5" s="142" t="str">
        <f>'صفحه نخست'!N19</f>
        <v>از ابتدای سال مالی تا 1403/10/30</v>
      </c>
      <c r="I5" s="142"/>
      <c r="J5" s="142"/>
      <c r="K5" s="51"/>
      <c r="L5" s="51"/>
      <c r="M5" s="51"/>
    </row>
    <row r="6" spans="1:13" s="1" customFormat="1" ht="47.25" customHeight="1" thickBot="1">
      <c r="A6" s="4" t="s">
        <v>19</v>
      </c>
      <c r="B6" s="4" t="s">
        <v>79</v>
      </c>
      <c r="C6" s="4" t="s">
        <v>80</v>
      </c>
      <c r="D6" s="4" t="s">
        <v>81</v>
      </c>
      <c r="E6" s="4" t="s">
        <v>82</v>
      </c>
      <c r="F6" s="4" t="s">
        <v>83</v>
      </c>
      <c r="G6" s="4" t="s">
        <v>84</v>
      </c>
      <c r="H6" s="4" t="s">
        <v>82</v>
      </c>
      <c r="I6" s="4" t="s">
        <v>83</v>
      </c>
      <c r="J6" s="4" t="s">
        <v>84</v>
      </c>
    </row>
    <row r="7" spans="1:13" ht="16.5" thickBot="1">
      <c r="A7" s="100" t="s">
        <v>16</v>
      </c>
      <c r="B7" s="101"/>
      <c r="C7" s="102"/>
      <c r="D7" s="102"/>
      <c r="E7" s="102"/>
      <c r="F7" s="98">
        <v>0</v>
      </c>
      <c r="G7" s="98">
        <v>0</v>
      </c>
      <c r="H7" s="98">
        <v>0</v>
      </c>
      <c r="I7" s="97">
        <v>0</v>
      </c>
      <c r="J7" s="98">
        <v>0</v>
      </c>
    </row>
    <row r="8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Fatemeh Mansouri</cp:lastModifiedBy>
  <cp:lastPrinted>2024-02-04T14:09:50Z</cp:lastPrinted>
  <dcterms:created xsi:type="dcterms:W3CDTF">2017-11-22T14:26:20Z</dcterms:created>
  <dcterms:modified xsi:type="dcterms:W3CDTF">2025-01-27T13:30:58Z</dcterms:modified>
</cp:coreProperties>
</file>