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.rasi\Desktop\"/>
    </mc:Choice>
  </mc:AlternateContent>
  <xr:revisionPtr revIDLastSave="0" documentId="13_ncr:1_{700AAF69-5D4D-4B06-9BED-1518D17EAA56}" xr6:coauthVersionLast="47" xr6:coauthVersionMax="47" xr10:uidLastSave="{00000000-0000-0000-0000-000000000000}"/>
  <bookViews>
    <workbookView xWindow="-120" yWindow="-120" windowWidth="29040" windowHeight="15840" tabRatio="931" firstSheet="5" activeTab="15" xr2:uid="{00000000-000D-0000-FFFF-FFFF00000000}"/>
  </bookViews>
  <sheets>
    <sheet name="صفحه نخست" sheetId="16" r:id="rId1"/>
    <sheet name=" سهام و صندوق‌های سرمایه‌گذاری" sheetId="1" r:id="rId2"/>
    <sheet name="اوراق تبعی" sheetId="20" r:id="rId3"/>
    <sheet name="اوراق" sheetId="3" r:id="rId4"/>
    <sheet name="تعدیل قیمت" sheetId="17" r:id="rId5"/>
    <sheet name="گواهی سپرده" sheetId="18" r:id="rId6"/>
    <sheet name="سپرده" sheetId="2" r:id="rId7"/>
    <sheet name="درآمدها" sheetId="11" r:id="rId8"/>
    <sheet name="درآمد سود سهام" sheetId="12" r:id="rId9"/>
    <sheet name="سود اوراق بهادار و سپرده بانکی" sheetId="13" r:id="rId10"/>
    <sheet name="درآمد ناشی ازفروش" sheetId="15" r:id="rId11"/>
    <sheet name="درآمد ناشی از تغییر قیمت اوراق " sheetId="14" r:id="rId12"/>
    <sheet name="درآمد سرمایه گذاری در اوراق بها" sheetId="6" r:id="rId13"/>
    <sheet name="درآمد سرمایه گذاری در سهام و ص " sheetId="5" r:id="rId14"/>
    <sheet name="درآمد سپرده بانکی" sheetId="7" r:id="rId15"/>
    <sheet name="سایر درآمدها" sheetId="8" r:id="rId16"/>
  </sheets>
  <definedNames>
    <definedName name="_xlnm.Print_Area" localSheetId="1">' سهام و صندوق‌های سرمایه‌گذاری'!$A$1:$O$19</definedName>
    <definedName name="_xlnm.Print_Area" localSheetId="3">اوراق!$A$1:$S$10</definedName>
    <definedName name="_xlnm.Print_Area" localSheetId="2">'اوراق تبعی'!$A$1:$I$9</definedName>
    <definedName name="_xlnm.Print_Area" localSheetId="4">'تعدیل قیمت'!$A$1:$J$11</definedName>
    <definedName name="_xlnm.Print_Area" localSheetId="14">'درآمد سپرده بانکی'!$A$1:$G$14</definedName>
    <definedName name="_xlnm.Print_Area" localSheetId="12">'درآمد سرمایه گذاری در اوراق بها'!$A$1:$I$11</definedName>
    <definedName name="_xlnm.Print_Area" localSheetId="13">'درآمد سرمایه گذاری در سهام و ص '!$A$1:$L$21</definedName>
    <definedName name="_xlnm.Print_Area" localSheetId="8">'درآمد سود سهام'!$A$1:$J$8</definedName>
    <definedName name="_xlnm.Print_Area" localSheetId="11">'درآمد ناشی از تغییر قیمت اوراق '!$A$1:$I$19</definedName>
    <definedName name="_xlnm.Print_Area" localSheetId="10">'درآمد ناشی ازفروش'!$A$1:$J$18</definedName>
    <definedName name="_xlnm.Print_Area" localSheetId="7">درآمدها!$A$1:$E$11</definedName>
    <definedName name="_xlnm.Print_Area" localSheetId="15">'سایر درآمدها'!$A$1:$C$10</definedName>
    <definedName name="_xlnm.Print_Area" localSheetId="6">سپرده!$A$1:$L$19</definedName>
    <definedName name="_xlnm.Print_Area" localSheetId="9">'سود اوراق بهادار و سپرده بانکی'!$A$1:$J$12</definedName>
    <definedName name="_xlnm.Print_Area" localSheetId="0">'صفحه نخست'!$A$1:$J$38</definedName>
    <definedName name="_xlnm.Print_Area" localSheetId="5">'گواهی سپرده'!$A$1:$P$12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O12" i="1" l="1"/>
  <c r="O13" i="1"/>
  <c r="O14" i="1"/>
  <c r="O15" i="1"/>
  <c r="O16" i="1"/>
  <c r="O17" i="1"/>
  <c r="O11" i="1"/>
  <c r="O10" i="1"/>
  <c r="E13" i="7"/>
  <c r="C13" i="7"/>
  <c r="B13" i="7"/>
  <c r="B19" i="5"/>
  <c r="C19" i="5"/>
  <c r="D19" i="5"/>
  <c r="E19" i="5"/>
  <c r="H19" i="5"/>
  <c r="I19" i="5"/>
  <c r="J19" i="5"/>
  <c r="K19" i="5"/>
  <c r="L19" i="5"/>
  <c r="C15" i="15"/>
  <c r="D15" i="15"/>
  <c r="E15" i="15"/>
  <c r="C9" i="8"/>
  <c r="B9" i="8"/>
  <c r="F14" i="2"/>
  <c r="H14" i="2"/>
  <c r="I14" i="2"/>
  <c r="K14" i="2"/>
  <c r="L14" i="2"/>
  <c r="F11" i="13"/>
  <c r="G11" i="13"/>
  <c r="H11" i="13"/>
  <c r="I11" i="13"/>
  <c r="J11" i="13"/>
  <c r="E11" i="13"/>
  <c r="C18" i="1"/>
  <c r="D18" i="1"/>
  <c r="E18" i="1"/>
  <c r="G18" i="1"/>
  <c r="I18" i="1"/>
  <c r="J18" i="1"/>
  <c r="L18" i="1"/>
  <c r="M18" i="1"/>
  <c r="N18" i="1"/>
  <c r="G19" i="5"/>
  <c r="C15" i="14"/>
  <c r="D15" i="14"/>
  <c r="E15" i="14"/>
  <c r="G15" i="14"/>
  <c r="H15" i="14"/>
  <c r="I15" i="14"/>
  <c r="F15" i="15"/>
  <c r="H15" i="15"/>
  <c r="I15" i="15"/>
  <c r="J15" i="15"/>
  <c r="D10" i="11"/>
  <c r="E10" i="11"/>
  <c r="C10" i="11"/>
  <c r="O18" i="1" l="1"/>
  <c r="B6" i="20"/>
  <c r="A3" i="1"/>
  <c r="H5" i="12" l="1"/>
  <c r="A3" i="3"/>
  <c r="K7" i="1"/>
  <c r="H5" i="13"/>
  <c r="E5" i="13"/>
  <c r="C5" i="8"/>
  <c r="A3" i="8"/>
  <c r="B5" i="8"/>
  <c r="E6" i="7"/>
  <c r="C6" i="7"/>
  <c r="A3" i="7"/>
  <c r="H7" i="5"/>
  <c r="B7" i="5"/>
  <c r="A3" i="5"/>
  <c r="F6" i="6"/>
  <c r="B6" i="6"/>
  <c r="A3" i="6"/>
  <c r="F5" i="14"/>
  <c r="B5" i="14"/>
  <c r="A3" i="14"/>
  <c r="G5" i="15"/>
  <c r="B5" i="15"/>
  <c r="A3" i="15"/>
  <c r="A3" i="13"/>
  <c r="A3" i="12"/>
  <c r="E5" i="12"/>
  <c r="A3" i="11"/>
  <c r="B6" i="17"/>
  <c r="A3" i="18"/>
  <c r="A3" i="17"/>
  <c r="M5" i="18"/>
  <c r="F5" i="18"/>
  <c r="A3" i="2"/>
  <c r="F6" i="2"/>
  <c r="K6" i="2"/>
  <c r="F6" i="20"/>
  <c r="B7" i="1"/>
  <c r="A2" i="20"/>
  <c r="A3" i="20"/>
  <c r="A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<sst xmlns="http://schemas.openxmlformats.org/spreadsheetml/2006/main" count="351" uniqueCount="144">
  <si>
    <t>صندوق اختصاصی بازارگردانی بازده معاملات</t>
  </si>
  <si>
    <t xml:space="preserve"> صندوق اختصاصی بازارگردانی بازده معاملات</t>
  </si>
  <si>
    <t xml:space="preserve">صورت وضعیت پرتفوی </t>
  </si>
  <si>
    <t>1- سرمایه گذاری ها</t>
  </si>
  <si>
    <t>1-1-سرمایه‌گذاری در سهام و حق تقدم سهام وصندوق‌های سرمایه‌گذاری</t>
  </si>
  <si>
    <t>تغییرات طی دوره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</si>
  <si>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</si>
  <si>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</si>
  <si>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</si>
  <si>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</si>
  <si>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</si>
  <si>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</si>
  <si>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</si>
  <si>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</si>
  <si>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</si>
  <si>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</si>
  <si>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</si>
  <si>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</si>
  <si>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</si>
  <si>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</si>
  <si>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</si>
  <si>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</si>
  <si>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</si>
  <si>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</si>
  <si>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</si>
  <si>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</si>
  <si>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</si>
  <si>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</si>
  <si>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</si>
  <si>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</si>
  <si>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</si>
  <si>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</si>
  <si>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</si>
  <si>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</si>
  <si>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</si>
  <si>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</si>
  <si>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</si>
  <si>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</si>
  <si>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</si>
  <si>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</si>
  <si>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</si>
  <si>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</si>
  <si>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</si>
  <si>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</si>
  <si>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</si>
  <si>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</si>
  <si>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</si>
  <si>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</si>
  <si>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</si>
  <si>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</si>
  <si>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</si>
  <si>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</si>
  <si>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</si>
  <si>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</si>
  <si>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</si>
  <si>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</si>
  <si>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</si>
  <si>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</si>
  <si>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</si>
  <si>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</si>
  <si>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</t>
  </si>
  <si>
    <t>-</t>
  </si>
  <si>
    <t xml:space="preserve"> </t>
  </si>
  <si>
    <t xml:space="preserve">صورت وضعیت درآمدها 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</si>
  <si>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</si>
  <si>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</si>
  <si>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</si>
  <si>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</si>
  <si>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</si>
  <si>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</si>
  <si>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</si>
  <si>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</si>
  <si>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</si>
  <si>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</si>
  <si>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</si>
  <si>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</si>
  <si>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</si>
  <si>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</si>
  <si>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</si>
  <si>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</si>
  <si>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</si>
  <si>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</si>
  <si>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</si>
  <si>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</si>
  <si>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</si>
  <si>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</si>
  <si>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</si>
  <si>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</si>
  <si>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</si>
  <si>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</si>
  <si>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</si>
  <si>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</si>
  <si>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</si>
  <si>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</si>
  <si>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</si>
  <si>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</si>
  <si>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</si>
  <si>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</si>
  <si>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</si>
  <si>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</si>
  <si>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</si>
  <si>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</si>
  <si>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</si>
  <si>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</si>
  <si>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</si>
  <si>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</si>
  <si>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</si>
  <si>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</si>
  <si>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</si>
  <si>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</si>
  <si>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</si>
  <si>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</si>
  <si>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</si>
  <si>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تاریخ شروع</t>
  </si>
  <si>
    <t>تاریخ پایان</t>
  </si>
  <si>
    <t>سرمایه</t>
  </si>
  <si>
    <t>با درآمد ثابت بازده مانا (بمان)</t>
  </si>
  <si>
    <t>بازده پایا (بازده)</t>
  </si>
  <si>
    <t>1013-10-810-707075703</t>
  </si>
  <si>
    <t>آسمان دامون (دامون)</t>
  </si>
  <si>
    <t>بخشی بازده صنایع (بازبیمه)</t>
  </si>
  <si>
    <t>1013-10-810-707075058</t>
  </si>
  <si>
    <t>1013-10-810-707075258</t>
  </si>
  <si>
    <t>1013-11-040-707075531</t>
  </si>
  <si>
    <t>جاری</t>
  </si>
  <si>
    <t>درآمد ثابت کیمیا (اونیکس)</t>
  </si>
  <si>
    <t>ارکیده (ارکیده)</t>
  </si>
  <si>
    <t>1013-10-810-707075937</t>
  </si>
  <si>
    <t>فولاد کاویان (فوکا)</t>
  </si>
  <si>
    <t>غنیلی/کوتاه مدت خاورمیانه نیایش</t>
  </si>
  <si>
    <t>مانا/کوتاه مدت خاورمیانه نیایش</t>
  </si>
  <si>
    <t>کیا/کوتاه مدت خاورمیانه نیایش</t>
  </si>
  <si>
    <t>پایا/کوتاه مدت خاورمیانه نیایش</t>
  </si>
  <si>
    <t>صنایع/کوتاه مدت خاورمیانه نیایش</t>
  </si>
  <si>
    <t>جاری خاورمیانه نیایش</t>
  </si>
  <si>
    <t>1013-10-810-707075257</t>
  </si>
  <si>
    <t>درامد حاصل از بازارگردانی</t>
  </si>
  <si>
    <t>1403/09/30</t>
  </si>
  <si>
    <t>با درآمد ثابت ماهور (ماهور)</t>
  </si>
  <si>
    <t>1403/10/30</t>
  </si>
  <si>
    <t>1403/11/30</t>
  </si>
  <si>
    <t>برای ماه منتهی به 1403/11/30</t>
  </si>
  <si>
    <t>از ابتدای سال مالی تا 1403/11/30</t>
  </si>
  <si>
    <t>از 1403/10/30 تا  1403/11/30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</si>
</sst>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\(#,##0\);"/>
    <numFmt numFmtId="165" formatCode="#,##0.00;\(#,##0.00\);"/>
  </numFmts>
  <fonts count="25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20"/>
      <color theme="1"/>
      <name val="B Nazanin"/>
      <charset val="178"/>
    </font>
    <font>
      <sz val="12"/>
      <color rgb="FF0062AC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rgb="FF0062AC"/>
      <name val="B Nazanin"/>
      <charset val="178"/>
    </font>
    <font>
      <sz val="18"/>
      <color theme="1"/>
      <name val="B Nazanin"/>
      <charset val="178"/>
    </font>
    <font>
      <sz val="16"/>
      <color theme="1"/>
      <name val="B Nazanin"/>
      <charset val="178"/>
    </font>
    <font>
      <sz val="11"/>
      <color rgb="FF000000"/>
      <name val="B Nazanin"/>
      <charset val="178"/>
    </font>
    <font>
      <sz val="8"/>
      <color rgb="FF000000"/>
      <name val="B Nazanin"/>
      <charset val="178"/>
    </font>
    <font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8"/>
      <color theme="1"/>
      <name val="B Nazanin"/>
      <charset val="178"/>
    </font>
    <font>
      <b/>
      <sz val="10"/>
      <color rgb="FF0062AC"/>
      <name val="B Nazanin"/>
      <charset val="178"/>
    </font>
    <font>
      <i/>
      <sz val="8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Nazanin"/>
      <charset val="178"/>
    </font>
    <font>
      <sz val="11"/>
      <color theme="1"/>
      <name val="B Nazanin"/>
      <family val="2"/>
      <scheme val="minor"/>
    </font>
    <font>
      <b/>
      <sz val="11"/>
      <color theme="1"/>
      <name val="B Nazanin"/>
      <charset val="178"/>
    </font>
    <font>
      <b/>
      <sz val="11"/>
      <color rgb="FF0062AC"/>
      <name val="B Nazanin"/>
      <charset val="178"/>
    </font>
    <font>
      <sz val="8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1"/>
    </xf>
    <xf numFmtId="49" fontId="4" fillId="0" borderId="0" xfId="0" applyNumberFormat="1" applyFont="1" applyAlignment="1">
      <alignment horizontal="right" vertical="center" readingOrder="2"/>
    </xf>
    <xf numFmtId="165" fontId="9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vertical="center" readingOrder="2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2" fillId="0" borderId="1" xfId="0" applyFont="1" applyBorder="1" applyAlignment="1">
      <alignment horizontal="right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right" vertical="center" readingOrder="1"/>
    </xf>
    <xf numFmtId="0" fontId="13" fillId="0" borderId="0" xfId="0" applyFont="1" applyAlignment="1">
      <alignment horizontal="right" vertical="center" readingOrder="2"/>
    </xf>
    <xf numFmtId="165" fontId="13" fillId="0" borderId="0" xfId="0" applyNumberFormat="1" applyFont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 readingOrder="2"/>
    </xf>
    <xf numFmtId="0" fontId="8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readingOrder="2"/>
    </xf>
    <xf numFmtId="0" fontId="14" fillId="0" borderId="0" xfId="0" applyFont="1" applyAlignment="1">
      <alignment horizontal="center" vertical="center" readingOrder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readingOrder="2"/>
    </xf>
    <xf numFmtId="165" fontId="18" fillId="0" borderId="0" xfId="0" applyNumberFormat="1" applyFont="1" applyAlignment="1">
      <alignment horizontal="center" vertical="center" wrapText="1" readingOrder="2"/>
    </xf>
    <xf numFmtId="165" fontId="18" fillId="0" borderId="0" xfId="0" applyNumberFormat="1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0" xfId="1" applyNumberFormat="1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readingOrder="2"/>
    </xf>
    <xf numFmtId="164" fontId="3" fillId="0" borderId="0" xfId="1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165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readingOrder="2"/>
    </xf>
    <xf numFmtId="3" fontId="14" fillId="0" borderId="10" xfId="0" applyNumberFormat="1" applyFont="1" applyBorder="1" applyAlignment="1">
      <alignment horizontal="center" vertical="center" readingOrder="2"/>
    </xf>
    <xf numFmtId="164" fontId="14" fillId="0" borderId="11" xfId="0" applyNumberFormat="1" applyFont="1" applyBorder="1" applyAlignment="1">
      <alignment horizontal="center" vertical="center" readingOrder="2"/>
    </xf>
    <xf numFmtId="165" fontId="14" fillId="0" borderId="11" xfId="0" applyNumberFormat="1" applyFont="1" applyBorder="1" applyAlignment="1">
      <alignment horizontal="center" vertical="center" readingOrder="2"/>
    </xf>
    <xf numFmtId="165" fontId="3" fillId="0" borderId="0" xfId="0" applyNumberFormat="1" applyFont="1" applyAlignment="1">
      <alignment horizontal="righ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right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2" fillId="0" borderId="2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10" fontId="3" fillId="0" borderId="0" xfId="1" applyNumberFormat="1" applyFont="1" applyAlignment="1">
      <alignment horizontal="center"/>
    </xf>
    <xf numFmtId="10" fontId="3" fillId="0" borderId="11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685799</xdr:colOff>
      <xdr:row>37</xdr:row>
      <xdr:rowOff>219076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1D9FF-5128-C931-3A93-C5B0938C8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175026" y="1"/>
          <a:ext cx="6857999" cy="807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9:S9" headerRowCount="0">
  <tableColumns count="19">
    <tableColumn id="1" xr3:uid="{00000000-0010-0000-0000-000001000000}" name="جمع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0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9:G9" headerRowCount="0">
  <tableColumns count="7">
    <tableColumn id="1" xr3:uid="{00000000-0010-0000-0100-000001000000}" name="جمع"/>
    <tableColumn id="2" xr3:uid="{00000000-0010-0000-0100-000002000000}" name="0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A8:P8" headerRowCount="0">
  <tableColumns count="16">
    <tableColumn id="1" xr3:uid="{00000000-0010-0000-0200-000001000000}" name="جمع"/>
    <tableColumn id="2" xr3:uid="{00000000-0010-0000-0200-000002000000}" name="Column2"/>
    <tableColumn id="3" xr3:uid="{00000000-0010-0000-0200-000003000000}" name="0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8" displayName="Table8" ref="A10:I10" headerRowCount="0">
  <tableColumns count="9">
    <tableColumn id="1" xr3:uid="{00000000-0010-0000-0300-000001000000}" name="جمع"/>
    <tableColumn id="2" xr3:uid="{00000000-0010-0000-0300-000002000000}" name="0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X39"/>
  <sheetViews>
    <sheetView showGridLines="0" rightToLeft="1" view="pageBreakPreview" zoomScaleNormal="100" zoomScaleSheetLayoutView="100" workbookViewId="0">
      <selection activeCell="S18" sqref="S18"/>
    </sheetView>
  </sheetViews>
  <sheetFormatPr defaultColWidth="9" defaultRowHeight="18"/>
  <cols>
    <col min="1" max="1" width="9" style="30" customWidth="1"/>
    <col min="2" max="11" width="9" style="30"/>
    <col min="12" max="12" width="9" style="2" customWidth="1"/>
    <col min="13" max="13" width="9" style="2" hidden="1" customWidth="1"/>
    <col min="14" max="16" width="12.875" style="24" hidden="1" customWidth="1"/>
    <col min="17" max="18" width="9" style="2" customWidth="1"/>
    <col min="19" max="24" width="9" style="2"/>
    <col min="25" max="16384" width="9" style="30"/>
  </cols>
  <sheetData>
    <row r="3" spans="1:17" ht="27.75">
      <c r="D3" s="113"/>
      <c r="E3" s="114"/>
      <c r="F3" s="114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5"/>
      <c r="O6" s="25"/>
      <c r="P6" s="25"/>
      <c r="Q6" s="23"/>
    </row>
    <row r="7" spans="1:17" ht="1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  <c r="M7" s="23"/>
      <c r="N7" s="25"/>
      <c r="O7" s="25"/>
      <c r="P7" s="25"/>
      <c r="Q7" s="23"/>
    </row>
    <row r="8" spans="1:17" ht="15" customHeight="1">
      <c r="A8" s="38"/>
      <c r="B8" s="38"/>
      <c r="C8" s="38"/>
      <c r="D8" s="38"/>
      <c r="E8" s="38"/>
      <c r="F8" s="38"/>
      <c r="G8" s="38"/>
      <c r="H8" s="38"/>
      <c r="I8" s="38"/>
      <c r="J8" s="22"/>
      <c r="K8" s="22"/>
      <c r="L8" s="23"/>
      <c r="M8" s="23"/>
      <c r="N8" s="25"/>
      <c r="O8" s="25"/>
      <c r="P8" s="25"/>
      <c r="Q8" s="23"/>
    </row>
    <row r="9" spans="1:17" ht="15" customHeight="1">
      <c r="A9" s="38"/>
      <c r="B9" s="38"/>
      <c r="C9" s="38"/>
      <c r="D9" s="38"/>
      <c r="E9" s="38"/>
      <c r="F9" s="38"/>
      <c r="G9" s="38"/>
      <c r="H9" s="38"/>
      <c r="I9" s="38"/>
      <c r="J9" s="22"/>
      <c r="K9" s="22"/>
      <c r="L9" s="23"/>
      <c r="M9" s="23"/>
      <c r="N9" s="25" t="s">
        <v>113</v>
      </c>
      <c r="O9" s="25" t="s">
        <v>114</v>
      </c>
      <c r="P9" s="25" t="s">
        <v>115</v>
      </c>
      <c r="Q9" s="23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38"/>
      <c r="J10" s="22"/>
      <c r="K10" s="22"/>
      <c r="L10" s="23"/>
      <c r="M10" s="23"/>
      <c r="N10" s="25" t="s">
        <v>139</v>
      </c>
      <c r="O10" s="25" t="s">
        <v>140</v>
      </c>
      <c r="P10" s="26">
        <v>877208591257</v>
      </c>
      <c r="Q10" s="23"/>
    </row>
    <row r="11" spans="1:17" ht="15" customHeight="1">
      <c r="A11" s="38"/>
      <c r="B11" s="38"/>
      <c r="C11" s="38"/>
      <c r="D11" s="38"/>
      <c r="E11" s="38"/>
      <c r="F11" s="38"/>
      <c r="G11" s="38"/>
      <c r="H11" s="38"/>
      <c r="I11" s="38"/>
      <c r="J11" s="22"/>
      <c r="K11" s="22"/>
      <c r="L11" s="23"/>
      <c r="M11" s="23"/>
      <c r="N11" s="25"/>
      <c r="O11" s="25"/>
      <c r="P11" s="25"/>
      <c r="Q11" s="23"/>
    </row>
    <row r="12" spans="1:17" ht="15" customHeight="1">
      <c r="A12" s="38"/>
      <c r="B12" s="38"/>
      <c r="C12" s="38"/>
      <c r="D12" s="38"/>
      <c r="E12" s="38"/>
      <c r="F12" s="38"/>
      <c r="G12" s="38"/>
      <c r="H12" s="38"/>
      <c r="I12" s="38"/>
      <c r="J12" s="22"/>
      <c r="K12" s="22"/>
      <c r="L12" s="23"/>
      <c r="M12" s="23"/>
      <c r="N12" s="25"/>
      <c r="O12" s="25"/>
      <c r="P12" s="25"/>
      <c r="Q12" s="23"/>
    </row>
    <row r="13" spans="1:17" ht="15" customHeight="1">
      <c r="A13" s="38"/>
      <c r="B13" s="38"/>
      <c r="C13" s="38"/>
      <c r="D13" s="38"/>
      <c r="E13" s="38"/>
      <c r="F13" s="38"/>
      <c r="G13" s="38"/>
      <c r="H13" s="38"/>
      <c r="I13" s="38"/>
      <c r="J13" s="22"/>
      <c r="K13" s="22"/>
      <c r="L13" s="23"/>
      <c r="M13" s="23"/>
      <c r="N13" s="25"/>
      <c r="O13" s="25"/>
      <c r="P13" s="25"/>
      <c r="Q13" s="23"/>
    </row>
    <row r="14" spans="1:17" ht="15" customHeight="1">
      <c r="A14" s="38"/>
      <c r="B14" s="38"/>
      <c r="C14" s="38"/>
      <c r="D14" s="38"/>
      <c r="E14" s="38"/>
      <c r="F14" s="38"/>
      <c r="G14" s="38"/>
      <c r="H14" s="38"/>
      <c r="I14" s="38"/>
      <c r="J14" s="22"/>
      <c r="K14" s="22"/>
      <c r="L14" s="23"/>
      <c r="M14" s="23"/>
      <c r="N14" s="25"/>
      <c r="O14" s="25"/>
      <c r="P14" s="25"/>
      <c r="Q14" s="23"/>
    </row>
    <row r="15" spans="1:17" ht="1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22"/>
      <c r="K15" s="22"/>
      <c r="L15" s="23"/>
      <c r="M15" s="23"/>
      <c r="N15" s="25" t="s">
        <v>141</v>
      </c>
      <c r="O15" s="25"/>
      <c r="P15" s="25"/>
      <c r="Q15" s="23"/>
    </row>
    <row r="16" spans="1:17" ht="15" customHeight="1">
      <c r="A16" s="111"/>
      <c r="B16" s="111"/>
      <c r="C16" s="111"/>
      <c r="D16" s="111"/>
      <c r="E16" s="111"/>
      <c r="F16" s="111"/>
      <c r="G16" s="111"/>
      <c r="H16" s="111"/>
      <c r="I16" s="111"/>
    </row>
    <row r="17" spans="1:14" ht="15" customHeight="1">
      <c r="A17" s="112"/>
      <c r="B17" s="112"/>
      <c r="C17" s="112"/>
      <c r="D17" s="112"/>
      <c r="E17" s="112"/>
      <c r="F17" s="112"/>
      <c r="G17" s="112"/>
      <c r="H17" s="112"/>
      <c r="I17" s="112"/>
      <c r="N17" s="24" t="s">
        <v>143</v>
      </c>
    </row>
    <row r="18" spans="1:14" ht="15" customHeight="1">
      <c r="A18" s="112"/>
      <c r="B18" s="112"/>
      <c r="C18" s="112"/>
      <c r="D18" s="112"/>
      <c r="E18" s="112"/>
      <c r="F18" s="112"/>
      <c r="G18" s="112"/>
      <c r="H18" s="112"/>
      <c r="I18" s="112"/>
    </row>
    <row r="19" spans="1:14" ht="15" customHeight="1">
      <c r="A19" s="112"/>
      <c r="B19" s="112"/>
      <c r="C19" s="112"/>
      <c r="D19" s="112"/>
      <c r="E19" s="112"/>
      <c r="F19" s="112"/>
      <c r="G19" s="112"/>
      <c r="H19" s="112"/>
      <c r="I19" s="112"/>
      <c r="N19" s="24" t="s">
        <v>142</v>
      </c>
    </row>
    <row r="20" spans="1:14" ht="15" customHeight="1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14" ht="15" customHeight="1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4" ht="15" customHeight="1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14" ht="15" customHeight="1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14" ht="15" customHeight="1">
      <c r="A24" s="38"/>
      <c r="B24" s="38"/>
      <c r="C24" s="38"/>
      <c r="D24" s="38"/>
      <c r="E24" s="38"/>
      <c r="F24" s="38"/>
      <c r="G24" s="38"/>
      <c r="H24" s="38"/>
      <c r="I24" s="38"/>
    </row>
    <row r="37" spans="6:8">
      <c r="F37" s="109"/>
      <c r="G37" s="110"/>
      <c r="H37" s="110"/>
    </row>
    <row r="38" spans="6:8">
      <c r="F38" s="110"/>
      <c r="G38" s="110"/>
      <c r="H38" s="110"/>
    </row>
    <row r="39" spans="6:8">
      <c r="F39" s="110"/>
      <c r="G39" s="110"/>
      <c r="H39" s="1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scale="92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28"/>
  <sheetViews>
    <sheetView rightToLeft="1" view="pageBreakPreview" zoomScaleNormal="100" zoomScaleSheetLayoutView="100" workbookViewId="0">
      <selection activeCell="N26" sqref="N26"/>
    </sheetView>
  </sheetViews>
  <sheetFormatPr defaultColWidth="9" defaultRowHeight="15.75"/>
  <cols>
    <col min="1" max="1" width="24.25" style="14" customWidth="1"/>
    <col min="2" max="2" width="13" style="14" customWidth="1"/>
    <col min="3" max="3" width="15.25" style="14" customWidth="1"/>
    <col min="4" max="4" width="15.5" style="14" customWidth="1"/>
    <col min="5" max="5" width="1.25" style="14" customWidth="1"/>
    <col min="6" max="6" width="13" style="14" customWidth="1"/>
    <col min="7" max="7" width="15.125" style="14" customWidth="1"/>
    <col min="8" max="8" width="13" style="14" customWidth="1"/>
    <col min="9" max="9" width="16.5" style="14" customWidth="1"/>
    <col min="10" max="10" width="1.25" style="14" customWidth="1"/>
    <col min="11" max="12" width="13" style="14" customWidth="1"/>
    <col min="13" max="13" width="16.625" style="14" customWidth="1"/>
    <col min="14" max="14" width="15.75" style="14" customWidth="1"/>
    <col min="15" max="15" width="10.75" style="14" customWidth="1"/>
    <col min="16" max="16" width="9" style="2" customWidth="1"/>
    <col min="17" max="16384" width="9" style="2"/>
  </cols>
  <sheetData>
    <row r="1" spans="1:15" s="75" customFormat="1" ht="19.5">
      <c r="A1" s="117" t="s">
        <v>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75" customFormat="1" ht="19.5">
      <c r="A2" s="117" t="s">
        <v>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75" customFormat="1" ht="19.5">
      <c r="A3" s="117" t="str">
        <f>'صفحه نخست'!N15</f>
        <v>برای ماه منتهی به 1403/11/30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19.5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5" ht="19.5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7" spans="1:15" ht="18.75" customHeight="1">
      <c r="A7" s="3"/>
      <c r="B7" s="123" t="str">
        <f>'صفحه نخست'!N10</f>
        <v>1403/10/30</v>
      </c>
      <c r="C7" s="123"/>
      <c r="D7" s="123"/>
      <c r="E7" s="3"/>
      <c r="F7" s="122" t="s">
        <v>5</v>
      </c>
      <c r="G7" s="122"/>
      <c r="H7" s="122"/>
      <c r="I7" s="122"/>
      <c r="J7" s="1"/>
      <c r="K7" s="123" t="str">
        <f>'صفحه نخست'!O10</f>
        <v>1403/11/30</v>
      </c>
      <c r="L7" s="123"/>
      <c r="M7" s="123"/>
      <c r="N7" s="123"/>
      <c r="O7" s="123"/>
    </row>
    <row r="8" spans="1:15" s="7" customFormat="1" ht="17.25" customHeight="1">
      <c r="A8" s="118" t="s">
        <v>6</v>
      </c>
      <c r="B8" s="118" t="s">
        <v>7</v>
      </c>
      <c r="C8" s="118" t="s">
        <v>8</v>
      </c>
      <c r="D8" s="115" t="s">
        <v>9</v>
      </c>
      <c r="E8" s="5"/>
      <c r="F8" s="119" t="s">
        <v>10</v>
      </c>
      <c r="G8" s="119"/>
      <c r="H8" s="120" t="s">
        <v>11</v>
      </c>
      <c r="I8" s="120"/>
      <c r="J8" s="6"/>
      <c r="K8" s="115" t="s">
        <v>7</v>
      </c>
      <c r="L8" s="115" t="s">
        <v>12</v>
      </c>
      <c r="M8" s="115" t="s">
        <v>8</v>
      </c>
      <c r="N8" s="115" t="s">
        <v>9</v>
      </c>
      <c r="O8" s="115" t="s">
        <v>13</v>
      </c>
    </row>
    <row r="9" spans="1:15" s="7" customFormat="1" ht="20.25" customHeight="1" thickBot="1">
      <c r="A9" s="116"/>
      <c r="B9" s="116"/>
      <c r="C9" s="116"/>
      <c r="D9" s="116"/>
      <c r="E9" s="5"/>
      <c r="F9" s="9" t="s">
        <v>7</v>
      </c>
      <c r="G9" s="9" t="s">
        <v>14</v>
      </c>
      <c r="H9" s="9" t="s">
        <v>7</v>
      </c>
      <c r="I9" s="9" t="s">
        <v>15</v>
      </c>
      <c r="J9" s="6"/>
      <c r="K9" s="116"/>
      <c r="L9" s="116"/>
      <c r="M9" s="116"/>
      <c r="N9" s="116"/>
      <c r="O9" s="116"/>
    </row>
    <row r="10" spans="1:15" ht="26.25" customHeight="1">
      <c r="A10" s="15" t="s">
        <v>128</v>
      </c>
      <c r="B10" s="16">
        <v>67874625</v>
      </c>
      <c r="C10" s="17">
        <v>733190674414</v>
      </c>
      <c r="D10" s="17">
        <v>847788003564</v>
      </c>
      <c r="E10" s="17">
        <v>77235</v>
      </c>
      <c r="F10" s="16">
        <v>1271520</v>
      </c>
      <c r="G10" s="16">
        <v>15110738011</v>
      </c>
      <c r="H10" s="16">
        <v>70056</v>
      </c>
      <c r="I10" s="16">
        <v>838055487</v>
      </c>
      <c r="J10" s="16"/>
      <c r="K10" s="16">
        <v>69076089</v>
      </c>
      <c r="L10" s="86">
        <v>11060</v>
      </c>
      <c r="M10" s="16">
        <v>747543324806</v>
      </c>
      <c r="N10" s="16">
        <v>763400918368</v>
      </c>
      <c r="O10" s="156">
        <f>N10/$I$26</f>
        <v>0.857890177136162</v>
      </c>
    </row>
    <row r="11" spans="1:15" ht="26.25" customHeight="1">
      <c r="A11" s="15" t="s">
        <v>117</v>
      </c>
      <c r="B11" s="16">
        <v>1080434</v>
      </c>
      <c r="C11" s="17">
        <v>17585564744</v>
      </c>
      <c r="D11" s="17">
        <v>17742221793</v>
      </c>
      <c r="E11" s="17">
        <v>10930578</v>
      </c>
      <c r="F11" s="16">
        <v>4252180</v>
      </c>
      <c r="G11" s="16">
        <v>70425667594</v>
      </c>
      <c r="H11" s="16">
        <v>4215941</v>
      </c>
      <c r="I11" s="16">
        <v>69766324404</v>
      </c>
      <c r="J11" s="16"/>
      <c r="K11" s="16">
        <v>1116673</v>
      </c>
      <c r="L11" s="86">
        <v>16758</v>
      </c>
      <c r="M11" s="16">
        <v>18601485504</v>
      </c>
      <c r="N11" s="16">
        <v>18712504391</v>
      </c>
      <c r="O11" s="156">
        <f>N11/$I$26</f>
        <v>2.1028627711078631E-2</v>
      </c>
    </row>
    <row r="12" spans="1:15" ht="26.25" customHeight="1">
      <c r="A12" s="15" t="s">
        <v>125</v>
      </c>
      <c r="B12" s="16">
        <v>406000</v>
      </c>
      <c r="C12" s="17">
        <v>5996932211</v>
      </c>
      <c r="D12" s="17">
        <v>5994277864</v>
      </c>
      <c r="E12" s="17">
        <v>223675579</v>
      </c>
      <c r="F12" s="16">
        <v>619557</v>
      </c>
      <c r="G12" s="16">
        <v>9262881401</v>
      </c>
      <c r="H12" s="16">
        <v>877416</v>
      </c>
      <c r="I12" s="16">
        <v>13035663997</v>
      </c>
      <c r="J12" s="16"/>
      <c r="K12" s="16">
        <v>148141</v>
      </c>
      <c r="L12" s="86">
        <v>15147</v>
      </c>
      <c r="M12" s="16">
        <v>2241041923</v>
      </c>
      <c r="N12" s="16">
        <v>2243471000</v>
      </c>
      <c r="O12" s="156">
        <f t="shared" ref="O12:O17" si="0">N12/$I$26</f>
        <v>2.5211545955490422E-3</v>
      </c>
    </row>
    <row r="13" spans="1:15" ht="26.25" customHeight="1">
      <c r="A13" s="15" t="s">
        <v>119</v>
      </c>
      <c r="B13" s="16">
        <v>80460</v>
      </c>
      <c r="C13" s="17">
        <v>1042666309</v>
      </c>
      <c r="D13" s="17">
        <v>1042887865</v>
      </c>
      <c r="E13" s="17">
        <v>94993</v>
      </c>
      <c r="F13" s="16">
        <v>889040</v>
      </c>
      <c r="G13" s="16">
        <v>11660617587</v>
      </c>
      <c r="H13" s="16">
        <v>969500</v>
      </c>
      <c r="I13" s="16">
        <v>12763955607</v>
      </c>
      <c r="J13" s="16"/>
      <c r="K13" s="16">
        <v>0</v>
      </c>
      <c r="L13" s="86">
        <v>0</v>
      </c>
      <c r="M13" s="16">
        <v>0</v>
      </c>
      <c r="N13" s="16">
        <v>0</v>
      </c>
      <c r="O13" s="156">
        <f t="shared" si="0"/>
        <v>0</v>
      </c>
    </row>
    <row r="14" spans="1:15" ht="26.25" customHeight="1">
      <c r="A14" s="15" t="s">
        <v>138</v>
      </c>
      <c r="B14" s="16">
        <v>1762800</v>
      </c>
      <c r="C14" s="17">
        <v>23419403236</v>
      </c>
      <c r="D14" s="17">
        <v>24318553820</v>
      </c>
      <c r="E14" s="17">
        <v>94560</v>
      </c>
      <c r="F14" s="16">
        <v>0</v>
      </c>
      <c r="G14" s="16">
        <v>0</v>
      </c>
      <c r="H14" s="16">
        <v>1762800</v>
      </c>
      <c r="I14" s="16">
        <v>24365891419</v>
      </c>
      <c r="J14" s="16"/>
      <c r="K14" s="16">
        <v>0</v>
      </c>
      <c r="L14" s="86">
        <v>0</v>
      </c>
      <c r="M14" s="16">
        <v>0</v>
      </c>
      <c r="N14" s="16">
        <v>0</v>
      </c>
      <c r="O14" s="156">
        <f t="shared" si="0"/>
        <v>0</v>
      </c>
    </row>
    <row r="15" spans="1:15" ht="26.25" customHeight="1">
      <c r="A15" s="15" t="s">
        <v>116</v>
      </c>
      <c r="B15" s="16">
        <v>655623</v>
      </c>
      <c r="C15" s="17">
        <v>8893599664</v>
      </c>
      <c r="D15" s="17">
        <v>8897126082</v>
      </c>
      <c r="E15" s="17"/>
      <c r="F15" s="16">
        <v>228371435</v>
      </c>
      <c r="G15" s="16">
        <v>3134138144458</v>
      </c>
      <c r="H15" s="16">
        <v>227511707</v>
      </c>
      <c r="I15" s="16">
        <v>3125246220530</v>
      </c>
      <c r="J15" s="16"/>
      <c r="K15" s="16">
        <v>1515351</v>
      </c>
      <c r="L15" s="86">
        <v>13894</v>
      </c>
      <c r="M15" s="16">
        <v>21051099242</v>
      </c>
      <c r="N15" s="16">
        <v>21053497262</v>
      </c>
      <c r="O15" s="156">
        <f t="shared" si="0"/>
        <v>2.3659374859077955E-2</v>
      </c>
    </row>
    <row r="16" spans="1:15" ht="26.25" customHeight="1">
      <c r="A16" s="15" t="s">
        <v>120</v>
      </c>
      <c r="B16" s="16">
        <v>565349</v>
      </c>
      <c r="C16" s="17">
        <v>7444918222</v>
      </c>
      <c r="D16" s="17">
        <v>7433704125</v>
      </c>
      <c r="E16" s="17"/>
      <c r="F16" s="16">
        <v>57547413</v>
      </c>
      <c r="G16" s="16">
        <v>783248248068</v>
      </c>
      <c r="H16" s="16">
        <v>57590569</v>
      </c>
      <c r="I16" s="16">
        <v>784107080265</v>
      </c>
      <c r="J16" s="16"/>
      <c r="K16" s="16">
        <v>522193</v>
      </c>
      <c r="L16" s="86">
        <v>13471</v>
      </c>
      <c r="M16" s="16">
        <v>7037972992</v>
      </c>
      <c r="N16" s="16">
        <v>7032791221</v>
      </c>
      <c r="O16" s="156">
        <f t="shared" si="0"/>
        <v>7.9032685986853007E-3</v>
      </c>
    </row>
    <row r="17" spans="1:15" ht="26.25" customHeight="1">
      <c r="A17" s="15" t="s">
        <v>126</v>
      </c>
      <c r="B17" s="16">
        <v>0</v>
      </c>
      <c r="C17" s="17">
        <v>0</v>
      </c>
      <c r="D17" s="17">
        <v>0</v>
      </c>
      <c r="E17" s="17">
        <v>3715231</v>
      </c>
      <c r="F17" s="16">
        <v>77286</v>
      </c>
      <c r="G17" s="16">
        <v>900009617</v>
      </c>
      <c r="H17" s="16">
        <v>2236</v>
      </c>
      <c r="I17" s="16">
        <v>26290432</v>
      </c>
      <c r="J17" s="16"/>
      <c r="K17" s="16">
        <v>75050</v>
      </c>
      <c r="L17" s="86">
        <v>11787</v>
      </c>
      <c r="M17" s="16">
        <v>873970988</v>
      </c>
      <c r="N17" s="16">
        <v>884448488</v>
      </c>
      <c r="O17" s="156">
        <f t="shared" si="0"/>
        <v>9.9392030030591091E-4</v>
      </c>
    </row>
    <row r="18" spans="1:15" ht="26.25" customHeight="1" thickBot="1">
      <c r="A18" s="92" t="s">
        <v>16</v>
      </c>
      <c r="B18" s="95"/>
      <c r="C18" s="95">
        <f>SUM(C10:C17)</f>
        <v>797573758800</v>
      </c>
      <c r="D18" s="95">
        <f>SUM(D10:D17)</f>
        <v>913216775113</v>
      </c>
      <c r="E18" s="16">
        <f>SUM(E10:E17)</f>
        <v>238588176</v>
      </c>
      <c r="F18" s="95"/>
      <c r="G18" s="95">
        <f>SUM(G10:G17)</f>
        <v>4024746306736</v>
      </c>
      <c r="H18" s="95"/>
      <c r="I18" s="95">
        <f>SUM(I10:I17)</f>
        <v>4030149482141</v>
      </c>
      <c r="J18" s="16">
        <f>SUM(J10:J17)</f>
        <v>0</v>
      </c>
      <c r="K18" s="95"/>
      <c r="L18" s="95">
        <f>SUM(L10:L17)</f>
        <v>82117</v>
      </c>
      <c r="M18" s="95">
        <f>SUM(M10:M17)</f>
        <v>797348895455</v>
      </c>
      <c r="N18" s="95">
        <f>SUM(N10:N17)</f>
        <v>813327630730</v>
      </c>
      <c r="O18" s="157">
        <f>SUM(O10:O17)</f>
        <v>0.91399652320085878</v>
      </c>
    </row>
    <row r="19" spans="1:15" ht="16.5" thickTop="1"/>
    <row r="25" spans="1:15">
      <c r="I25" s="16"/>
    </row>
    <row r="26" spans="1:15">
      <c r="I26" s="16">
        <v>889858560820</v>
      </c>
      <c r="K26" s="16"/>
    </row>
    <row r="28" spans="1:15">
      <c r="I28" s="74"/>
      <c r="K28" s="74"/>
    </row>
  </sheetData>
  <mergeCells count="19">
    <mergeCell ref="B7:D7"/>
    <mergeCell ref="K7:O7"/>
    <mergeCell ref="D8:D9"/>
    <mergeCell ref="N8:N9"/>
    <mergeCell ref="L8:L9"/>
    <mergeCell ref="O8:O9"/>
    <mergeCell ref="A1:O1"/>
    <mergeCell ref="A2:O2"/>
    <mergeCell ref="A3:O3"/>
    <mergeCell ref="A8:A9"/>
    <mergeCell ref="F8:G8"/>
    <mergeCell ref="H8:I8"/>
    <mergeCell ref="M8:M9"/>
    <mergeCell ref="K8:K9"/>
    <mergeCell ref="C8:C9"/>
    <mergeCell ref="B8:B9"/>
    <mergeCell ref="A5:O5"/>
    <mergeCell ref="A4:O4"/>
    <mergeCell ref="F7:I7"/>
  </mergeCells>
  <pageMargins left="0.7" right="0.7" top="0.75" bottom="0.75" header="0.3" footer="0.3"/>
  <pageSetup paperSize="9" scale="61" orientation="landscape" horizontalDpi="4294967295" verticalDpi="4294967295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9"/>
  <sheetViews>
    <sheetView rightToLeft="1" view="pageBreakPreview" zoomScale="110" zoomScaleNormal="100" zoomScaleSheetLayoutView="110" workbookViewId="0">
      <selection activeCell="E14" sqref="E14"/>
    </sheetView>
  </sheetViews>
  <sheetFormatPr defaultColWidth="14.375" defaultRowHeight="15.75"/>
  <cols>
    <col min="1" max="1" width="14.375" style="1" customWidth="1"/>
    <col min="2" max="16384" width="14.375" style="1"/>
  </cols>
  <sheetData>
    <row r="1" spans="1:9" ht="21">
      <c r="A1" s="124" t="str">
        <f>' سهام و صندوق‌های سرمایه‌گذاری'!A1:O1</f>
        <v xml:space="preserve"> صندوق اختصاصی بازارگردانی بازده معاملات</v>
      </c>
      <c r="B1" s="124"/>
      <c r="C1" s="124"/>
      <c r="D1" s="124"/>
      <c r="E1" s="124"/>
      <c r="F1" s="124"/>
      <c r="G1" s="124"/>
      <c r="H1" s="124"/>
      <c r="I1" s="124"/>
    </row>
    <row r="2" spans="1:9" ht="21">
      <c r="A2" s="124" t="str">
        <f>' سهام و صندوق‌های سرمایه‌گذاری'!A2:O2</f>
        <v xml:space="preserve">صورت وضعیت پرتفوی </v>
      </c>
      <c r="B2" s="124"/>
      <c r="C2" s="124"/>
      <c r="D2" s="124"/>
      <c r="E2" s="124"/>
      <c r="F2" s="124"/>
      <c r="G2" s="124"/>
      <c r="H2" s="124"/>
      <c r="I2" s="124"/>
    </row>
    <row r="3" spans="1:9" ht="21">
      <c r="A3" s="124" t="str">
        <f>' سهام و صندوق‌های سرمایه‌گذاری'!A3:O3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</row>
    <row r="4" spans="1:9" s="70" customFormat="1" ht="16.149999999999999" customHeight="1">
      <c r="A4" s="126" t="s">
        <v>18</v>
      </c>
      <c r="B4" s="126"/>
      <c r="C4" s="126"/>
      <c r="D4" s="126"/>
      <c r="E4" s="126"/>
    </row>
    <row r="5" spans="1:9">
      <c r="A5" s="71"/>
      <c r="B5" s="72"/>
      <c r="C5" s="72"/>
      <c r="D5" s="72"/>
      <c r="E5" s="72"/>
    </row>
    <row r="6" spans="1:9">
      <c r="A6" s="71"/>
      <c r="B6" s="125" t="str">
        <f>'صفحه نخست'!N10</f>
        <v>1403/10/30</v>
      </c>
      <c r="C6" s="125"/>
      <c r="D6" s="125"/>
      <c r="E6" s="125"/>
      <c r="F6" s="125" t="str">
        <f>'صفحه نخست'!O10</f>
        <v>1403/11/30</v>
      </c>
      <c r="G6" s="125"/>
      <c r="H6" s="125"/>
      <c r="I6" s="125"/>
    </row>
    <row r="7" spans="1:9">
      <c r="A7" s="73" t="s">
        <v>19</v>
      </c>
      <c r="B7" s="73" t="s">
        <v>20</v>
      </c>
      <c r="C7" s="73" t="s">
        <v>21</v>
      </c>
      <c r="D7" s="73" t="s">
        <v>22</v>
      </c>
      <c r="E7" s="73" t="s">
        <v>23</v>
      </c>
      <c r="F7" s="73" t="s">
        <v>20</v>
      </c>
      <c r="G7" s="73" t="s">
        <v>21</v>
      </c>
      <c r="H7" s="73" t="s">
        <v>22</v>
      </c>
      <c r="I7" s="73" t="s">
        <v>23</v>
      </c>
    </row>
    <row r="8" spans="1:9">
      <c r="A8" s="5"/>
      <c r="B8" s="3"/>
      <c r="C8" s="3"/>
      <c r="D8" s="5"/>
      <c r="E8" s="3"/>
      <c r="F8" s="3"/>
      <c r="G8" s="3"/>
      <c r="H8" s="5"/>
      <c r="I8" s="3"/>
    </row>
    <row r="9" spans="1:9">
      <c r="A9" s="5"/>
      <c r="B9" s="3"/>
      <c r="C9" s="3"/>
      <c r="D9" s="3"/>
      <c r="E9" s="3"/>
      <c r="F9" s="3"/>
      <c r="G9" s="3"/>
      <c r="H9" s="3"/>
      <c r="I9" s="3"/>
    </row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scale="64"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S10"/>
  <sheetViews>
    <sheetView rightToLeft="1" view="pageBreakPreview" zoomScale="106" zoomScaleNormal="100" zoomScaleSheetLayoutView="106" workbookViewId="0">
      <selection activeCell="O7" sqref="O7:O8"/>
    </sheetView>
  </sheetViews>
  <sheetFormatPr defaultColWidth="9" defaultRowHeight="15.75"/>
  <cols>
    <col min="1" max="11" width="13" style="1" customWidth="1"/>
    <col min="12" max="12" width="13.125" style="1" customWidth="1"/>
    <col min="13" max="19" width="13" style="1" customWidth="1"/>
    <col min="20" max="20" width="9" style="69" customWidth="1"/>
    <col min="21" max="16384" width="9" style="69"/>
  </cols>
  <sheetData>
    <row r="1" spans="1:19" s="76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76" customFormat="1" ht="2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76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s="76" customFormat="1" ht="21">
      <c r="A4" s="132" t="s">
        <v>24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6" spans="1:19" ht="18" customHeight="1">
      <c r="A6" s="123" t="s">
        <v>25</v>
      </c>
      <c r="B6" s="123"/>
      <c r="C6" s="123"/>
      <c r="D6" s="123"/>
      <c r="E6" s="123"/>
      <c r="F6" s="123"/>
      <c r="G6" s="123"/>
      <c r="H6" s="123" t="s">
        <v>137</v>
      </c>
      <c r="I6" s="123"/>
      <c r="J6" s="123"/>
      <c r="K6" s="122" t="s">
        <v>5</v>
      </c>
      <c r="L6" s="122"/>
      <c r="M6" s="122"/>
      <c r="N6" s="122"/>
      <c r="O6" s="123" t="s">
        <v>139</v>
      </c>
      <c r="P6" s="123"/>
      <c r="Q6" s="123"/>
      <c r="R6" s="123"/>
      <c r="S6" s="123"/>
    </row>
    <row r="7" spans="1:19" ht="26.25" customHeight="1">
      <c r="A7" s="131" t="s">
        <v>26</v>
      </c>
      <c r="B7" s="129" t="s">
        <v>27</v>
      </c>
      <c r="C7" s="120" t="s">
        <v>28</v>
      </c>
      <c r="D7" s="127" t="s">
        <v>29</v>
      </c>
      <c r="E7" s="129" t="s">
        <v>30</v>
      </c>
      <c r="F7" s="128" t="s">
        <v>31</v>
      </c>
      <c r="G7" s="128" t="s">
        <v>32</v>
      </c>
      <c r="H7" s="127" t="s">
        <v>7</v>
      </c>
      <c r="I7" s="127" t="s">
        <v>8</v>
      </c>
      <c r="J7" s="127" t="s">
        <v>9</v>
      </c>
      <c r="K7" s="128" t="s">
        <v>10</v>
      </c>
      <c r="L7" s="128"/>
      <c r="M7" s="128" t="s">
        <v>11</v>
      </c>
      <c r="N7" s="128"/>
      <c r="O7" s="127" t="s">
        <v>7</v>
      </c>
      <c r="P7" s="127" t="s">
        <v>33</v>
      </c>
      <c r="Q7" s="127" t="s">
        <v>8</v>
      </c>
      <c r="R7" s="127" t="s">
        <v>9</v>
      </c>
      <c r="S7" s="127" t="s">
        <v>34</v>
      </c>
    </row>
    <row r="8" spans="1:19" s="1" customFormat="1" ht="40.5" customHeight="1">
      <c r="A8" s="123"/>
      <c r="B8" s="122"/>
      <c r="C8" s="130"/>
      <c r="D8" s="123"/>
      <c r="E8" s="122"/>
      <c r="F8" s="122"/>
      <c r="G8" s="122"/>
      <c r="H8" s="123"/>
      <c r="I8" s="123"/>
      <c r="J8" s="123"/>
      <c r="K8" s="4" t="s">
        <v>7</v>
      </c>
      <c r="L8" s="4" t="s">
        <v>14</v>
      </c>
      <c r="M8" s="4" t="s">
        <v>7</v>
      </c>
      <c r="N8" s="4" t="s">
        <v>15</v>
      </c>
      <c r="O8" s="123"/>
      <c r="P8" s="123"/>
      <c r="Q8" s="123"/>
      <c r="R8" s="123"/>
      <c r="S8" s="123"/>
    </row>
    <row r="9" spans="1:19" ht="23.1" customHeight="1">
      <c r="A9" s="10" t="s">
        <v>16</v>
      </c>
      <c r="B9" s="10"/>
      <c r="C9" s="10"/>
      <c r="D9" s="13"/>
      <c r="E9" s="13"/>
      <c r="F9" s="10"/>
      <c r="G9" s="10"/>
      <c r="H9" s="11">
        <v>0</v>
      </c>
      <c r="I9" s="12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0"/>
      <c r="Q9" s="12">
        <v>0</v>
      </c>
      <c r="R9" s="12">
        <v>0</v>
      </c>
      <c r="S9" s="12">
        <v>0</v>
      </c>
    </row>
    <row r="10" spans="1:19" ht="23.1" customHeight="1">
      <c r="A10" s="47" t="s">
        <v>17</v>
      </c>
      <c r="B10" s="27"/>
      <c r="C10" s="27"/>
      <c r="D10" s="59"/>
      <c r="E10" s="59"/>
      <c r="F10" s="27"/>
      <c r="G10" s="27"/>
      <c r="H10" s="60"/>
      <c r="I10" s="28"/>
      <c r="J10" s="28"/>
      <c r="K10" s="60"/>
      <c r="L10" s="28"/>
      <c r="M10" s="60"/>
      <c r="N10" s="28"/>
      <c r="O10" s="60"/>
      <c r="P10" s="27"/>
      <c r="Q10" s="28"/>
      <c r="R10" s="28"/>
      <c r="S10" s="28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horizontalDpi="4294967295" verticalDpi="4294967295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1"/>
  <sheetViews>
    <sheetView rightToLeft="1" view="pageBreakPreview" zoomScale="110" zoomScaleNormal="100" zoomScaleSheetLayoutView="110" workbookViewId="0">
      <selection activeCell="F16" sqref="F16"/>
    </sheetView>
  </sheetViews>
  <sheetFormatPr defaultRowHeight="18"/>
  <cols>
    <col min="1" max="1" width="13" style="29" customWidth="1"/>
    <col min="2" max="5" width="9.125" style="29" customWidth="1"/>
    <col min="6" max="6" width="13" style="29" customWidth="1"/>
    <col min="7" max="7" width="9.125" style="29" customWidth="1"/>
    <col min="8" max="10" width="9.125" style="30" customWidth="1"/>
    <col min="11" max="16384" width="9" style="30"/>
  </cols>
  <sheetData>
    <row r="1" spans="1:10" s="77" customFormat="1" ht="21">
      <c r="A1" s="124" t="s">
        <v>0</v>
      </c>
      <c r="B1" s="124"/>
      <c r="C1" s="124"/>
      <c r="D1" s="124"/>
      <c r="E1" s="124"/>
      <c r="F1" s="124"/>
      <c r="G1" s="124"/>
      <c r="H1" s="136"/>
      <c r="I1" s="136"/>
      <c r="J1" s="136"/>
    </row>
    <row r="2" spans="1:10" s="77" customFormat="1" ht="21">
      <c r="A2" s="124" t="s">
        <v>2</v>
      </c>
      <c r="B2" s="124"/>
      <c r="C2" s="124"/>
      <c r="D2" s="124"/>
      <c r="E2" s="124"/>
      <c r="F2" s="124"/>
      <c r="G2" s="124"/>
      <c r="H2" s="136"/>
      <c r="I2" s="136"/>
      <c r="J2" s="136"/>
    </row>
    <row r="3" spans="1:10" s="77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36"/>
      <c r="I3" s="136"/>
      <c r="J3" s="136"/>
    </row>
    <row r="4" spans="1:10">
      <c r="A4" s="137" t="s">
        <v>35</v>
      </c>
      <c r="B4" s="137"/>
      <c r="C4" s="137"/>
      <c r="D4" s="137"/>
      <c r="E4" s="137"/>
      <c r="F4" s="137"/>
      <c r="G4" s="137"/>
      <c r="H4" s="2"/>
      <c r="I4" s="2"/>
      <c r="J4" s="2"/>
    </row>
    <row r="5" spans="1:10">
      <c r="A5" s="137" t="s">
        <v>36</v>
      </c>
      <c r="B5" s="137"/>
      <c r="C5" s="137"/>
      <c r="D5" s="137"/>
      <c r="E5" s="137"/>
      <c r="F5" s="137"/>
      <c r="G5" s="137"/>
      <c r="H5" s="2"/>
      <c r="I5" s="2"/>
      <c r="J5" s="2"/>
    </row>
    <row r="6" spans="1:10">
      <c r="A6" s="14"/>
      <c r="B6" s="135" t="str">
        <f>'صفحه نخست'!N17</f>
        <v>از 1403/10/30 تا  1403/11/30</v>
      </c>
      <c r="C6" s="135"/>
      <c r="D6" s="135"/>
      <c r="E6" s="135"/>
      <c r="F6" s="135"/>
      <c r="G6" s="135"/>
      <c r="H6" s="135"/>
      <c r="I6" s="135"/>
      <c r="J6" s="135"/>
    </row>
    <row r="7" spans="1:10" ht="14.45" customHeight="1">
      <c r="A7" s="131" t="s">
        <v>37</v>
      </c>
      <c r="B7" s="128" t="s">
        <v>7</v>
      </c>
      <c r="C7" s="118" t="s">
        <v>38</v>
      </c>
      <c r="D7" s="118" t="s">
        <v>39</v>
      </c>
      <c r="E7" s="118" t="s">
        <v>40</v>
      </c>
      <c r="F7" s="115" t="s">
        <v>41</v>
      </c>
      <c r="G7" s="118" t="s">
        <v>42</v>
      </c>
      <c r="H7" s="118"/>
      <c r="I7" s="118"/>
      <c r="J7" s="118"/>
    </row>
    <row r="8" spans="1:10" ht="27" customHeight="1">
      <c r="A8" s="123"/>
      <c r="B8" s="122"/>
      <c r="C8" s="116"/>
      <c r="D8" s="116"/>
      <c r="E8" s="116"/>
      <c r="F8" s="116"/>
      <c r="G8" s="116"/>
      <c r="H8" s="116"/>
      <c r="I8" s="116"/>
      <c r="J8" s="116"/>
    </row>
    <row r="9" spans="1:10" ht="23.1" customHeight="1">
      <c r="A9" s="10" t="s">
        <v>16</v>
      </c>
      <c r="B9" s="11">
        <v>0</v>
      </c>
      <c r="C9" s="12">
        <v>0</v>
      </c>
      <c r="D9" s="12"/>
      <c r="E9" s="12"/>
      <c r="F9" s="12">
        <v>0</v>
      </c>
      <c r="G9" s="10"/>
    </row>
    <row r="10" spans="1:10" ht="23.1" customHeight="1">
      <c r="A10" s="27" t="s">
        <v>17</v>
      </c>
      <c r="B10" s="11"/>
      <c r="C10" s="65"/>
      <c r="D10" s="65"/>
      <c r="E10" s="66"/>
      <c r="F10" s="65"/>
      <c r="G10" s="134"/>
      <c r="H10" s="133"/>
      <c r="I10" s="133"/>
      <c r="J10" s="133"/>
    </row>
    <row r="11" spans="1:10">
      <c r="A11" s="14"/>
      <c r="B11" s="14"/>
      <c r="C11" s="5"/>
      <c r="D11" s="14"/>
      <c r="E11" s="68"/>
      <c r="F11" s="67"/>
      <c r="G11" s="133"/>
      <c r="H11" s="133"/>
      <c r="I11" s="133"/>
      <c r="J11" s="133"/>
    </row>
  </sheetData>
  <mergeCells count="15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</mergeCells>
  <pageMargins left="0.7" right="0.7" top="0.75" bottom="0.75" header="0.3" footer="0.3"/>
  <pageSetup paperSize="9" scale="81" orientation="portrait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17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21"/>
  <cols>
    <col min="1" max="7" width="13" style="53" customWidth="1"/>
    <col min="8" max="8" width="13" style="53" bestFit="1" customWidth="1"/>
    <col min="9" max="16" width="13" style="53" customWidth="1"/>
    <col min="17" max="17" width="9" style="53" customWidth="1"/>
    <col min="18" max="16384" width="9" style="53"/>
  </cols>
  <sheetData>
    <row r="1" spans="1:16" ht="18.600000000000001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6.899999999999999" customHeight="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6.899999999999999" customHeight="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ht="16.899999999999999" customHeight="1">
      <c r="A4" s="132" t="s">
        <v>43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21.6" customHeight="1">
      <c r="A5" s="5"/>
      <c r="B5" s="116"/>
      <c r="C5" s="116"/>
      <c r="D5" s="8"/>
      <c r="E5" s="8"/>
      <c r="F5" s="116" t="str">
        <f>'صفحه نخست'!N10</f>
        <v>1403/10/30</v>
      </c>
      <c r="G5" s="116"/>
      <c r="H5" s="116"/>
      <c r="I5" s="122" t="s">
        <v>5</v>
      </c>
      <c r="J5" s="122"/>
      <c r="K5" s="122"/>
      <c r="L5" s="122"/>
      <c r="M5" s="116" t="str">
        <f>'صفحه نخست'!O10</f>
        <v>1403/11/30</v>
      </c>
      <c r="N5" s="116"/>
      <c r="O5" s="116"/>
      <c r="P5" s="116"/>
    </row>
    <row r="6" spans="1:16" ht="16.899999999999999" customHeight="1">
      <c r="A6" s="118" t="s">
        <v>44</v>
      </c>
      <c r="B6" s="119" t="s">
        <v>30</v>
      </c>
      <c r="C6" s="120" t="s">
        <v>45</v>
      </c>
      <c r="D6" s="120" t="s">
        <v>46</v>
      </c>
      <c r="E6" s="120" t="s">
        <v>28</v>
      </c>
      <c r="F6" s="131" t="s">
        <v>7</v>
      </c>
      <c r="G6" s="118" t="s">
        <v>8</v>
      </c>
      <c r="H6" s="5" t="s">
        <v>47</v>
      </c>
      <c r="I6" s="128" t="s">
        <v>10</v>
      </c>
      <c r="J6" s="128"/>
      <c r="K6" s="128" t="s">
        <v>11</v>
      </c>
      <c r="L6" s="128"/>
      <c r="M6" s="127" t="s">
        <v>7</v>
      </c>
      <c r="N6" s="115" t="s">
        <v>8</v>
      </c>
      <c r="O6" s="5" t="s">
        <v>47</v>
      </c>
      <c r="P6" s="5" t="s">
        <v>48</v>
      </c>
    </row>
    <row r="7" spans="1:16" ht="16.899999999999999" customHeight="1">
      <c r="A7" s="116"/>
      <c r="B7" s="130"/>
      <c r="C7" s="130"/>
      <c r="D7" s="130"/>
      <c r="E7" s="130"/>
      <c r="F7" s="123"/>
      <c r="G7" s="116"/>
      <c r="H7" s="8" t="s">
        <v>49</v>
      </c>
      <c r="I7" s="4" t="s">
        <v>7</v>
      </c>
      <c r="J7" s="4" t="s">
        <v>8</v>
      </c>
      <c r="K7" s="4" t="s">
        <v>7</v>
      </c>
      <c r="L7" s="4" t="s">
        <v>15</v>
      </c>
      <c r="M7" s="123"/>
      <c r="N7" s="116"/>
      <c r="O7" s="8" t="s">
        <v>49</v>
      </c>
      <c r="P7" s="8" t="s">
        <v>50</v>
      </c>
    </row>
    <row r="8" spans="1:16" ht="23.1" customHeight="1">
      <c r="A8" s="54" t="s">
        <v>16</v>
      </c>
      <c r="B8" s="55"/>
      <c r="C8" s="56">
        <v>0</v>
      </c>
      <c r="D8" s="56">
        <v>0</v>
      </c>
      <c r="E8" s="54"/>
      <c r="F8" s="57">
        <v>0</v>
      </c>
      <c r="G8" s="56">
        <v>0</v>
      </c>
      <c r="H8" s="56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6">
        <v>0</v>
      </c>
      <c r="O8" s="56">
        <v>0</v>
      </c>
      <c r="P8" s="56">
        <v>0</v>
      </c>
    </row>
    <row r="9" spans="1:16" ht="23.1" customHeight="1">
      <c r="A9" s="58" t="s">
        <v>17</v>
      </c>
      <c r="B9" s="59"/>
      <c r="C9" s="28"/>
      <c r="D9" s="28"/>
      <c r="E9" s="27"/>
      <c r="F9" s="60"/>
      <c r="G9" s="28"/>
      <c r="H9" s="61"/>
      <c r="I9" s="62"/>
      <c r="J9" s="62"/>
      <c r="K9" s="62"/>
      <c r="L9" s="62"/>
      <c r="M9" s="60"/>
      <c r="N9" s="28"/>
      <c r="O9" s="61"/>
      <c r="P9" s="61"/>
    </row>
    <row r="10" spans="1:16" ht="16.899999999999999" customHeight="1">
      <c r="A10" s="63"/>
      <c r="B10" s="3"/>
      <c r="C10" s="3"/>
      <c r="D10" s="3"/>
      <c r="E10" s="3"/>
      <c r="F10" s="3"/>
      <c r="G10" s="3"/>
      <c r="H10" s="3"/>
      <c r="I10" s="64"/>
      <c r="J10" s="64"/>
      <c r="K10" s="64"/>
      <c r="L10" s="64"/>
      <c r="M10" s="3"/>
      <c r="N10" s="3"/>
      <c r="O10" s="3"/>
      <c r="P10" s="3"/>
    </row>
    <row r="11" spans="1:16" ht="16.899999999999999" customHeight="1">
      <c r="A11" s="63"/>
      <c r="B11" s="63"/>
      <c r="C11" s="63"/>
      <c r="D11" s="63"/>
      <c r="E11" s="63"/>
      <c r="F11" s="3"/>
      <c r="G11" s="3"/>
      <c r="H11" s="5"/>
      <c r="I11" s="3"/>
      <c r="J11" s="3"/>
      <c r="K11" s="3"/>
      <c r="L11" s="3"/>
      <c r="M11" s="3"/>
      <c r="N11" s="3"/>
      <c r="O11" s="5"/>
      <c r="P11" s="5"/>
    </row>
    <row r="12" spans="1:16" ht="16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6.899999999999999" customHeight="1"/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A6:A7"/>
    <mergeCell ref="B6:B7"/>
    <mergeCell ref="C6:C7"/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</mergeCells>
  <pageMargins left="0.7" right="0.7" top="0.75" bottom="0.75" header="0.3" footer="0.3"/>
  <pageSetup paperSize="9" scale="38" fitToHeight="0" orientation="portrait" r:id="rId1"/>
  <headerFooter differentOddEven="1" differentFirst="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19"/>
  <sheetViews>
    <sheetView rightToLeft="1" view="pageBreakPreview" zoomScale="115" zoomScaleNormal="100" zoomScaleSheetLayoutView="115" workbookViewId="0">
      <selection activeCell="H24" sqref="H24"/>
    </sheetView>
  </sheetViews>
  <sheetFormatPr defaultColWidth="9" defaultRowHeight="15.75"/>
  <cols>
    <col min="1" max="1" width="21.25" style="14" customWidth="1"/>
    <col min="2" max="2" width="16.875" style="14" customWidth="1"/>
    <col min="3" max="3" width="13" style="14" customWidth="1"/>
    <col min="4" max="4" width="11.375" style="14" customWidth="1"/>
    <col min="5" max="5" width="13.75" style="14" customWidth="1"/>
    <col min="6" max="6" width="14.25" style="14" customWidth="1"/>
    <col min="7" max="7" width="1.375" style="14" customWidth="1"/>
    <col min="8" max="8" width="13.875" style="14" customWidth="1"/>
    <col min="9" max="9" width="14.25" style="14" customWidth="1"/>
    <col min="10" max="10" width="1.375" style="14" customWidth="1"/>
    <col min="11" max="12" width="13" style="14" customWidth="1"/>
    <col min="13" max="13" width="9" style="2" customWidth="1"/>
    <col min="14" max="16384" width="9" style="2"/>
  </cols>
  <sheetData>
    <row r="1" spans="1:12" s="75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75" customFormat="1" ht="21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s="75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75" customFormat="1" ht="21">
      <c r="A4" s="132" t="s">
        <v>51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78"/>
    </row>
    <row r="5" spans="1:12" ht="16.5" thickBot="1">
      <c r="B5" s="81"/>
      <c r="C5" s="81"/>
      <c r="D5" s="81"/>
      <c r="E5" s="81"/>
      <c r="F5" s="81"/>
      <c r="H5" s="81"/>
      <c r="I5" s="81"/>
    </row>
    <row r="6" spans="1:12" ht="18.75" customHeight="1" thickBot="1">
      <c r="A6" s="3"/>
      <c r="B6" s="123" t="s">
        <v>52</v>
      </c>
      <c r="C6" s="123"/>
      <c r="D6" s="123"/>
      <c r="E6" s="123"/>
      <c r="F6" s="82" t="str">
        <f>'صفحه نخست'!N10</f>
        <v>1403/10/30</v>
      </c>
      <c r="G6" s="3"/>
      <c r="H6" s="122" t="s">
        <v>5</v>
      </c>
      <c r="I6" s="122"/>
      <c r="J6" s="1"/>
      <c r="K6" s="139" t="str">
        <f>'صفحه نخست'!O10</f>
        <v>1403/11/30</v>
      </c>
      <c r="L6" s="139"/>
    </row>
    <row r="7" spans="1:12" ht="31.9" customHeight="1">
      <c r="A7" s="83" t="s">
        <v>53</v>
      </c>
      <c r="B7" s="84" t="s">
        <v>54</v>
      </c>
      <c r="C7" s="84" t="s">
        <v>55</v>
      </c>
      <c r="D7" s="84" t="s">
        <v>56</v>
      </c>
      <c r="E7" s="84" t="s">
        <v>45</v>
      </c>
      <c r="F7" s="85" t="s">
        <v>57</v>
      </c>
      <c r="G7" s="3"/>
      <c r="H7" s="84" t="s">
        <v>58</v>
      </c>
      <c r="I7" s="84" t="s">
        <v>59</v>
      </c>
      <c r="J7" s="1"/>
      <c r="K7" s="83" t="s">
        <v>57</v>
      </c>
      <c r="L7" s="83" t="s">
        <v>48</v>
      </c>
    </row>
    <row r="8" spans="1:12" ht="25.5" customHeight="1">
      <c r="A8" s="16" t="s">
        <v>129</v>
      </c>
      <c r="B8" s="16" t="s">
        <v>135</v>
      </c>
      <c r="C8" s="16" t="s">
        <v>60</v>
      </c>
      <c r="D8" s="16" t="s">
        <v>61</v>
      </c>
      <c r="E8" s="16" t="s">
        <v>61</v>
      </c>
      <c r="F8" s="16">
        <v>276700</v>
      </c>
      <c r="G8" s="16"/>
      <c r="H8" s="16">
        <v>0</v>
      </c>
      <c r="I8" s="16">
        <v>0</v>
      </c>
      <c r="J8" s="16"/>
      <c r="K8" s="16">
        <v>276700</v>
      </c>
      <c r="L8" s="17">
        <v>0</v>
      </c>
    </row>
    <row r="9" spans="1:12" ht="25.5" customHeight="1">
      <c r="A9" s="16" t="s">
        <v>134</v>
      </c>
      <c r="B9" s="16" t="s">
        <v>123</v>
      </c>
      <c r="C9" s="16" t="s">
        <v>124</v>
      </c>
      <c r="D9" s="16" t="s">
        <v>61</v>
      </c>
      <c r="E9" s="16" t="s">
        <v>61</v>
      </c>
      <c r="F9" s="16">
        <v>2201973205</v>
      </c>
      <c r="G9" s="16"/>
      <c r="H9" s="16">
        <v>712122200062</v>
      </c>
      <c r="I9" s="16">
        <v>713280893073</v>
      </c>
      <c r="J9" s="16"/>
      <c r="K9" s="16">
        <v>1043280194</v>
      </c>
      <c r="L9" s="17">
        <v>0.13</v>
      </c>
    </row>
    <row r="10" spans="1:12" ht="25.5" customHeight="1">
      <c r="A10" s="16" t="s">
        <v>130</v>
      </c>
      <c r="B10" s="16" t="s">
        <v>118</v>
      </c>
      <c r="C10" s="16" t="s">
        <v>60</v>
      </c>
      <c r="D10" s="16" t="s">
        <v>61</v>
      </c>
      <c r="E10" s="16" t="s">
        <v>61</v>
      </c>
      <c r="F10" s="16">
        <v>263155</v>
      </c>
      <c r="G10" s="16"/>
      <c r="H10" s="16">
        <v>229495251180</v>
      </c>
      <c r="I10" s="16">
        <v>229493881089</v>
      </c>
      <c r="J10" s="16"/>
      <c r="K10" s="16">
        <v>1633246</v>
      </c>
      <c r="L10" s="17">
        <v>0</v>
      </c>
    </row>
    <row r="11" spans="1:12" ht="25.5" customHeight="1">
      <c r="A11" s="16" t="s">
        <v>133</v>
      </c>
      <c r="B11" s="16" t="s">
        <v>127</v>
      </c>
      <c r="C11" s="16" t="s">
        <v>60</v>
      </c>
      <c r="D11" s="16" t="s">
        <v>61</v>
      </c>
      <c r="E11" s="16" t="s">
        <v>61</v>
      </c>
      <c r="F11" s="16">
        <v>111826873</v>
      </c>
      <c r="G11" s="16"/>
      <c r="H11" s="16">
        <v>251402985699</v>
      </c>
      <c r="I11" s="16">
        <v>251513873628</v>
      </c>
      <c r="J11" s="16"/>
      <c r="K11" s="16">
        <v>938944</v>
      </c>
      <c r="L11" s="17">
        <v>0</v>
      </c>
    </row>
    <row r="12" spans="1:12" ht="25.5" customHeight="1">
      <c r="A12" s="16" t="s">
        <v>131</v>
      </c>
      <c r="B12" s="16" t="s">
        <v>122</v>
      </c>
      <c r="C12" s="16" t="s">
        <v>60</v>
      </c>
      <c r="D12" s="16" t="s">
        <v>61</v>
      </c>
      <c r="E12" s="16" t="s">
        <v>61</v>
      </c>
      <c r="F12" s="16">
        <v>1006525</v>
      </c>
      <c r="G12" s="16"/>
      <c r="H12" s="16">
        <v>8267</v>
      </c>
      <c r="I12" s="16">
        <v>0</v>
      </c>
      <c r="J12" s="16"/>
      <c r="K12" s="16">
        <v>1014792</v>
      </c>
      <c r="L12" s="17">
        <v>0</v>
      </c>
    </row>
    <row r="13" spans="1:12" ht="25.5" customHeight="1">
      <c r="A13" s="16" t="s">
        <v>132</v>
      </c>
      <c r="B13" s="16" t="s">
        <v>121</v>
      </c>
      <c r="C13" s="16" t="s">
        <v>60</v>
      </c>
      <c r="D13" s="16" t="s">
        <v>61</v>
      </c>
      <c r="E13" s="16" t="s">
        <v>61</v>
      </c>
      <c r="F13" s="16">
        <v>9263719</v>
      </c>
      <c r="G13" s="16"/>
      <c r="H13" s="19">
        <v>34296581110</v>
      </c>
      <c r="I13" s="19">
        <v>34302625669</v>
      </c>
      <c r="J13" s="16"/>
      <c r="K13" s="19">
        <v>3219160</v>
      </c>
      <c r="L13" s="20"/>
    </row>
    <row r="14" spans="1:12" ht="25.5" customHeight="1" thickBot="1">
      <c r="A14" s="1" t="s">
        <v>16</v>
      </c>
      <c r="B14" s="87"/>
      <c r="C14" s="87"/>
      <c r="D14" s="87"/>
      <c r="E14" s="87"/>
      <c r="F14" s="95">
        <f>SUM(F8:F13)</f>
        <v>2324610177</v>
      </c>
      <c r="G14" s="16"/>
      <c r="H14" s="95">
        <f>SUM(H8:H13)</f>
        <v>1227317026318</v>
      </c>
      <c r="I14" s="95">
        <f>SUM(I8:I13)</f>
        <v>1228591273459</v>
      </c>
      <c r="J14" s="16"/>
      <c r="K14" s="95">
        <f>SUM(K8:K13)</f>
        <v>1050363036</v>
      </c>
      <c r="L14" s="97">
        <f>SUM(L8:L13)</f>
        <v>0.13</v>
      </c>
    </row>
    <row r="15" spans="1:12" ht="23.1" customHeight="1" thickTop="1">
      <c r="A15" s="27" t="s">
        <v>17</v>
      </c>
      <c r="B15" s="27"/>
      <c r="C15" s="27"/>
      <c r="D15" s="27"/>
      <c r="E15" s="27"/>
      <c r="F15" s="28"/>
      <c r="G15" s="28"/>
      <c r="H15" s="138"/>
      <c r="I15" s="138"/>
      <c r="J15" s="28"/>
      <c r="K15" s="28"/>
      <c r="L15" s="12"/>
    </row>
    <row r="19" spans="3:3">
      <c r="C19" s="14" t="s">
        <v>62</v>
      </c>
    </row>
  </sheetData>
  <mergeCells count="8">
    <mergeCell ref="A3:L3"/>
    <mergeCell ref="A2:L2"/>
    <mergeCell ref="A1:L1"/>
    <mergeCell ref="H15:I15"/>
    <mergeCell ref="B6:E6"/>
    <mergeCell ref="H6:I6"/>
    <mergeCell ref="A4:K4"/>
    <mergeCell ref="K6:L6"/>
  </mergeCells>
  <pageMargins left="0.7" right="0.7" top="0.75" bottom="0.75" header="0.3" footer="0.3"/>
  <pageSetup paperSize="9" scale="80" orientation="landscape" horizontalDpi="4294967295" verticalDpi="4294967295" r:id="rId1"/>
  <headerFooter differentOddEven="1"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S11"/>
  <sheetViews>
    <sheetView rightToLeft="1" view="pageBreakPreview" zoomScale="120" zoomScaleNormal="106" zoomScaleSheetLayoutView="120" workbookViewId="0">
      <selection activeCell="E17" sqref="E17"/>
    </sheetView>
  </sheetViews>
  <sheetFormatPr defaultColWidth="13" defaultRowHeight="18"/>
  <cols>
    <col min="1" max="1" width="47.375" style="36" customWidth="1"/>
    <col min="2" max="2" width="13" style="29" customWidth="1"/>
    <col min="3" max="3" width="13.5" style="29" customWidth="1"/>
    <col min="4" max="4" width="16.25" style="29" customWidth="1"/>
    <col min="5" max="5" width="17.625" style="29" customWidth="1"/>
    <col min="6" max="20" width="13" style="30" customWidth="1"/>
    <col min="21" max="16384" width="13" style="30"/>
  </cols>
  <sheetData>
    <row r="1" spans="1:19" s="77" customFormat="1" ht="21">
      <c r="A1" s="124" t="s">
        <v>0</v>
      </c>
      <c r="B1" s="124"/>
      <c r="C1" s="124"/>
      <c r="D1" s="124"/>
      <c r="E1" s="124"/>
    </row>
    <row r="2" spans="1:19" s="77" customFormat="1" ht="21">
      <c r="A2" s="124" t="s">
        <v>63</v>
      </c>
      <c r="B2" s="124"/>
      <c r="C2" s="124"/>
      <c r="D2" s="124"/>
      <c r="E2" s="124"/>
    </row>
    <row r="3" spans="1:19" s="77" customFormat="1" ht="21">
      <c r="A3" s="124" t="str">
        <f>'صفحه نخست'!N15</f>
        <v>برای ماه منتهی به 1403/11/30</v>
      </c>
      <c r="B3" s="124"/>
      <c r="C3" s="124"/>
      <c r="D3" s="124"/>
      <c r="E3" s="124"/>
    </row>
    <row r="4" spans="1:19" s="77" customFormat="1" ht="21">
      <c r="A4" s="132" t="s">
        <v>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21.75" customHeight="1">
      <c r="A5" s="31" t="s">
        <v>65</v>
      </c>
      <c r="B5" s="31" t="s">
        <v>66</v>
      </c>
      <c r="C5" s="31" t="s">
        <v>57</v>
      </c>
      <c r="D5" s="31" t="s">
        <v>67</v>
      </c>
      <c r="E5" s="31" t="s">
        <v>68</v>
      </c>
    </row>
    <row r="6" spans="1:19" s="2" customFormat="1" ht="23.1" customHeight="1">
      <c r="A6" s="15" t="s">
        <v>69</v>
      </c>
      <c r="B6" s="1" t="s">
        <v>70</v>
      </c>
      <c r="C6" s="16">
        <v>48142413472</v>
      </c>
      <c r="D6" s="88">
        <v>82.33</v>
      </c>
      <c r="E6" s="88">
        <v>5.95</v>
      </c>
    </row>
    <row r="7" spans="1:19" s="2" customFormat="1" ht="23.1" customHeight="1">
      <c r="A7" s="15" t="s">
        <v>71</v>
      </c>
      <c r="B7" s="1" t="s">
        <v>72</v>
      </c>
      <c r="C7" s="16">
        <v>0</v>
      </c>
      <c r="D7" s="90">
        <v>0</v>
      </c>
      <c r="E7" s="17">
        <v>0</v>
      </c>
    </row>
    <row r="8" spans="1:19" s="2" customFormat="1" ht="23.1" customHeight="1">
      <c r="A8" s="15" t="s">
        <v>73</v>
      </c>
      <c r="B8" s="1" t="s">
        <v>74</v>
      </c>
      <c r="C8" s="16">
        <v>787116</v>
      </c>
      <c r="D8" s="88">
        <v>0</v>
      </c>
      <c r="E8" s="88">
        <v>0</v>
      </c>
    </row>
    <row r="9" spans="1:19" s="2" customFormat="1" ht="23.1" customHeight="1">
      <c r="A9" s="18" t="s">
        <v>75</v>
      </c>
      <c r="B9" s="21" t="s">
        <v>76</v>
      </c>
      <c r="C9" s="19">
        <v>10331628551</v>
      </c>
      <c r="D9" s="19">
        <v>17.670000000000002</v>
      </c>
      <c r="E9" s="20">
        <v>1.28</v>
      </c>
    </row>
    <row r="10" spans="1:19" s="2" customFormat="1" ht="23.1" customHeight="1" thickBot="1">
      <c r="A10" s="15" t="s">
        <v>16</v>
      </c>
      <c r="B10" s="15"/>
      <c r="C10" s="95">
        <f>C6+C7+C8+C9</f>
        <v>58474829139</v>
      </c>
      <c r="D10" s="95">
        <f t="shared" ref="D10:E10" si="0">D6+D7+D8+D9</f>
        <v>100</v>
      </c>
      <c r="E10" s="97">
        <f t="shared" si="0"/>
        <v>7.23</v>
      </c>
    </row>
    <row r="11" spans="1:19" ht="23.1" customHeight="1" thickTop="1">
      <c r="A11" s="32" t="s">
        <v>17</v>
      </c>
      <c r="B11" s="33"/>
      <c r="C11" s="28"/>
      <c r="D11" s="28"/>
      <c r="E11" s="34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</sheetData>
  <mergeCells count="4">
    <mergeCell ref="A4:S4"/>
    <mergeCell ref="A3:E3"/>
    <mergeCell ref="A2:E2"/>
    <mergeCell ref="A1:E1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8"/>
  <sheetViews>
    <sheetView rightToLeft="1" view="pageBreakPreview" zoomScale="90" zoomScaleNormal="106" zoomScaleSheetLayoutView="90" workbookViewId="0">
      <selection activeCell="I15" sqref="I15"/>
    </sheetView>
  </sheetViews>
  <sheetFormatPr defaultColWidth="9" defaultRowHeight="15.75"/>
  <cols>
    <col min="1" max="1" width="22.125" style="14" customWidth="1"/>
    <col min="2" max="2" width="20.375" style="14" customWidth="1"/>
    <col min="3" max="3" width="35.25" style="14" customWidth="1"/>
    <col min="4" max="4" width="26" style="14" customWidth="1"/>
    <col min="5" max="5" width="22.125" style="14" customWidth="1"/>
    <col min="6" max="6" width="14.125" style="14" customWidth="1"/>
    <col min="7" max="7" width="28.375" style="14" customWidth="1"/>
    <col min="8" max="8" width="27.75" style="14" customWidth="1"/>
    <col min="9" max="9" width="15.875" style="14" customWidth="1"/>
    <col min="10" max="10" width="22.375" style="14" customWidth="1"/>
    <col min="11" max="11" width="9" style="14" customWidth="1"/>
    <col min="12" max="16384" width="9" style="14"/>
  </cols>
  <sheetData>
    <row r="1" spans="1:13" s="78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3" s="78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3" s="78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3" s="78" customFormat="1" ht="21">
      <c r="A4" s="132" t="s">
        <v>77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6.5" customHeight="1">
      <c r="B5" s="122" t="s">
        <v>78</v>
      </c>
      <c r="C5" s="122"/>
      <c r="D5" s="122"/>
      <c r="E5" s="140" t="str">
        <f>'صفحه نخست'!N17</f>
        <v>از 1403/10/30 تا  1403/11/30</v>
      </c>
      <c r="F5" s="140"/>
      <c r="G5" s="140"/>
      <c r="H5" s="140" t="str">
        <f>'صفحه نخست'!N19</f>
        <v>از ابتدای سال مالی تا 1403/11/30</v>
      </c>
      <c r="I5" s="140"/>
      <c r="J5" s="140"/>
      <c r="K5" s="51"/>
      <c r="L5" s="51"/>
      <c r="M5" s="51"/>
    </row>
    <row r="6" spans="1:13" s="1" customFormat="1" ht="47.25" customHeight="1" thickBot="1">
      <c r="A6" s="4" t="s">
        <v>19</v>
      </c>
      <c r="B6" s="4" t="s">
        <v>79</v>
      </c>
      <c r="C6" s="4" t="s">
        <v>80</v>
      </c>
      <c r="D6" s="4" t="s">
        <v>81</v>
      </c>
      <c r="E6" s="4" t="s">
        <v>82</v>
      </c>
      <c r="F6" s="4" t="s">
        <v>83</v>
      </c>
      <c r="G6" s="4" t="s">
        <v>84</v>
      </c>
      <c r="H6" s="4" t="s">
        <v>82</v>
      </c>
      <c r="I6" s="4" t="s">
        <v>83</v>
      </c>
      <c r="J6" s="4" t="s">
        <v>84</v>
      </c>
    </row>
    <row r="7" spans="1:13" ht="16.5" thickBot="1">
      <c r="A7" s="98" t="s">
        <v>16</v>
      </c>
      <c r="B7" s="99"/>
      <c r="C7" s="100"/>
      <c r="D7" s="100"/>
      <c r="E7" s="100"/>
      <c r="F7" s="96">
        <v>0</v>
      </c>
      <c r="G7" s="96">
        <v>0</v>
      </c>
      <c r="H7" s="96">
        <v>0</v>
      </c>
      <c r="I7" s="95">
        <v>0</v>
      </c>
      <c r="J7" s="96">
        <v>0</v>
      </c>
    </row>
    <row r="8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scale="48" orientation="landscape" horizontalDpi="4294967295" verticalDpi="4294967295" r:id="rId1"/>
  <headerFooter differentOddEven="1" differentFirst="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12"/>
  <sheetViews>
    <sheetView rightToLeft="1" view="pageBreakPreview" zoomScale="106" zoomScaleNormal="106" zoomScaleSheetLayoutView="106" workbookViewId="0">
      <selection activeCell="G20" sqref="G20"/>
    </sheetView>
  </sheetViews>
  <sheetFormatPr defaultColWidth="9" defaultRowHeight="18"/>
  <cols>
    <col min="1" max="1" width="21.375" style="29" bestFit="1" customWidth="1"/>
    <col min="2" max="2" width="14.25" style="29" customWidth="1"/>
    <col min="3" max="3" width="13" style="29" customWidth="1"/>
    <col min="4" max="4" width="17.25" style="29" customWidth="1"/>
    <col min="5" max="10" width="13" style="29" customWidth="1"/>
    <col min="11" max="11" width="9" style="30" customWidth="1"/>
    <col min="12" max="16384" width="9" style="30"/>
  </cols>
  <sheetData>
    <row r="1" spans="1:10" s="77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77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s="77" customFormat="1" ht="19.5">
      <c r="A3" s="117" t="str">
        <f>'صفحه نخست'!N15</f>
        <v>برای ماه منتهی به 1403/11/30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s="77" customFormat="1" ht="21">
      <c r="A4" s="132" t="s">
        <v>85</v>
      </c>
      <c r="B4" s="132"/>
      <c r="C4" s="132"/>
      <c r="D4" s="132"/>
      <c r="E4" s="132"/>
      <c r="F4" s="79"/>
      <c r="G4" s="79"/>
      <c r="H4" s="79"/>
      <c r="I4" s="79"/>
      <c r="J4" s="79"/>
    </row>
    <row r="5" spans="1:10" ht="16.5" customHeight="1">
      <c r="A5" s="37"/>
      <c r="B5" s="110"/>
      <c r="C5" s="110"/>
      <c r="D5" s="110"/>
      <c r="E5" s="141" t="str">
        <f>'صفحه نخست'!N17</f>
        <v>از 1403/10/30 تا  1403/11/30</v>
      </c>
      <c r="F5" s="141"/>
      <c r="G5" s="141"/>
      <c r="H5" s="141" t="str">
        <f>'صفحه نخست'!N19</f>
        <v>از ابتدای سال مالی تا 1403/11/30</v>
      </c>
      <c r="I5" s="141"/>
      <c r="J5" s="141"/>
    </row>
    <row r="6" spans="1:10" ht="38.25" customHeight="1">
      <c r="A6" s="37" t="s">
        <v>65</v>
      </c>
      <c r="B6" s="91" t="s">
        <v>86</v>
      </c>
      <c r="C6" s="91" t="s">
        <v>30</v>
      </c>
      <c r="D6" s="91" t="s">
        <v>45</v>
      </c>
      <c r="E6" s="91" t="s">
        <v>87</v>
      </c>
      <c r="F6" s="91" t="s">
        <v>83</v>
      </c>
      <c r="G6" s="91" t="s">
        <v>88</v>
      </c>
      <c r="H6" s="91" t="s">
        <v>87</v>
      </c>
      <c r="I6" s="91" t="s">
        <v>83</v>
      </c>
      <c r="J6" s="91" t="s">
        <v>88</v>
      </c>
    </row>
    <row r="7" spans="1:10">
      <c r="A7" s="37" t="s">
        <v>132</v>
      </c>
      <c r="B7" s="1" t="s">
        <v>140</v>
      </c>
      <c r="C7" s="37" t="s">
        <v>61</v>
      </c>
      <c r="D7" s="37" t="s">
        <v>61</v>
      </c>
      <c r="E7" s="37">
        <v>41450</v>
      </c>
      <c r="F7" s="37">
        <v>0</v>
      </c>
      <c r="G7" s="37">
        <v>41450</v>
      </c>
      <c r="H7" s="37">
        <v>263515</v>
      </c>
      <c r="I7" s="37">
        <v>0</v>
      </c>
      <c r="J7" s="37">
        <v>263515</v>
      </c>
    </row>
    <row r="8" spans="1:10">
      <c r="A8" s="37" t="s">
        <v>130</v>
      </c>
      <c r="B8" s="1" t="s">
        <v>137</v>
      </c>
      <c r="C8" s="37" t="s">
        <v>61</v>
      </c>
      <c r="D8" s="37" t="s">
        <v>61</v>
      </c>
      <c r="E8" s="37">
        <v>0</v>
      </c>
      <c r="F8" s="37">
        <v>0</v>
      </c>
      <c r="G8" s="37">
        <v>0</v>
      </c>
      <c r="H8" s="37">
        <v>45125</v>
      </c>
      <c r="I8" s="37">
        <v>0</v>
      </c>
      <c r="J8" s="37">
        <v>45125</v>
      </c>
    </row>
    <row r="9" spans="1:10" s="2" customFormat="1">
      <c r="A9" s="15" t="s">
        <v>131</v>
      </c>
      <c r="B9" s="1" t="s">
        <v>140</v>
      </c>
      <c r="C9" s="37" t="s">
        <v>61</v>
      </c>
      <c r="D9" s="37" t="s">
        <v>61</v>
      </c>
      <c r="E9" s="16">
        <v>8267</v>
      </c>
      <c r="F9" s="16">
        <v>0</v>
      </c>
      <c r="G9" s="16">
        <v>8267</v>
      </c>
      <c r="H9" s="16">
        <v>19351</v>
      </c>
      <c r="I9" s="17">
        <v>0</v>
      </c>
      <c r="J9" s="16">
        <v>19351</v>
      </c>
    </row>
    <row r="10" spans="1:10" s="2" customFormat="1">
      <c r="A10" s="15" t="s">
        <v>133</v>
      </c>
      <c r="B10" s="1" t="s">
        <v>139</v>
      </c>
      <c r="C10" s="37" t="s">
        <v>61</v>
      </c>
      <c r="D10" s="37" t="s">
        <v>61</v>
      </c>
      <c r="E10" s="16">
        <v>452699</v>
      </c>
      <c r="F10" s="16">
        <v>0</v>
      </c>
      <c r="G10" s="16">
        <v>452699</v>
      </c>
      <c r="H10" s="16">
        <v>459125</v>
      </c>
      <c r="I10" s="17">
        <v>0</v>
      </c>
      <c r="J10" s="16">
        <v>459125</v>
      </c>
    </row>
    <row r="11" spans="1:10" s="2" customFormat="1" ht="23.1" customHeight="1" thickBot="1">
      <c r="A11" s="92" t="s">
        <v>16</v>
      </c>
      <c r="B11" s="93"/>
      <c r="C11" s="93"/>
      <c r="D11" s="93"/>
      <c r="E11" s="95">
        <f>SUM(E7:E10)</f>
        <v>502416</v>
      </c>
      <c r="F11" s="95">
        <f t="shared" ref="F11:J11" si="0">SUM(F7:F10)</f>
        <v>0</v>
      </c>
      <c r="G11" s="95">
        <f t="shared" si="0"/>
        <v>502416</v>
      </c>
      <c r="H11" s="95">
        <f t="shared" si="0"/>
        <v>787116</v>
      </c>
      <c r="I11" s="95">
        <f t="shared" si="0"/>
        <v>0</v>
      </c>
      <c r="J11" s="95">
        <f t="shared" si="0"/>
        <v>787116</v>
      </c>
    </row>
    <row r="12" spans="1:10" ht="23.1" customHeight="1" thickTop="1">
      <c r="A12" s="10" t="s">
        <v>17</v>
      </c>
      <c r="B12" s="10"/>
      <c r="C12" s="10"/>
      <c r="D12" s="10"/>
      <c r="E12" s="12"/>
      <c r="F12" s="12"/>
      <c r="G12" s="12"/>
      <c r="H12" s="12"/>
      <c r="I12" s="12"/>
      <c r="J12" s="1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4" orientation="landscape" horizontalDpi="4294967295" verticalDpi="4294967295" r:id="rId1"/>
  <headerFooter differentOddEven="1"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J18"/>
  <sheetViews>
    <sheetView rightToLeft="1" view="pageBreakPreview" zoomScale="110" zoomScaleNormal="100" zoomScaleSheetLayoutView="110" workbookViewId="0">
      <selection activeCell="H21" sqref="H21"/>
    </sheetView>
  </sheetViews>
  <sheetFormatPr defaultColWidth="9" defaultRowHeight="18"/>
  <cols>
    <col min="1" max="1" width="25.75" style="29" customWidth="1"/>
    <col min="2" max="2" width="13" style="29" customWidth="1"/>
    <col min="3" max="3" width="16.375" style="29" customWidth="1"/>
    <col min="4" max="4" width="19.5" style="29" customWidth="1"/>
    <col min="5" max="5" width="17.75" style="29" customWidth="1"/>
    <col min="6" max="6" width="1.125" style="29" customWidth="1"/>
    <col min="7" max="7" width="13" style="29" customWidth="1"/>
    <col min="8" max="8" width="17.75" style="29" customWidth="1"/>
    <col min="9" max="9" width="17.5" style="29" customWidth="1"/>
    <col min="10" max="10" width="16.75" style="29" customWidth="1"/>
    <col min="11" max="11" width="9" style="30" customWidth="1"/>
    <col min="12" max="16384" width="9" style="30"/>
  </cols>
  <sheetData>
    <row r="1" spans="1:10" s="77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s="77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77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s="77" customFormat="1" ht="21">
      <c r="A4" s="132" t="s">
        <v>89</v>
      </c>
      <c r="B4" s="132"/>
      <c r="C4" s="132"/>
      <c r="D4" s="132"/>
      <c r="E4" s="132"/>
      <c r="F4" s="80"/>
      <c r="G4" s="132"/>
      <c r="H4" s="132"/>
      <c r="I4" s="132"/>
      <c r="J4" s="132"/>
    </row>
    <row r="5" spans="1:10" ht="16.5" customHeight="1" thickBot="1">
      <c r="B5" s="145" t="str">
        <f>'صفحه نخست'!N17</f>
        <v>از 1403/10/30 تا  1403/11/30</v>
      </c>
      <c r="C5" s="145"/>
      <c r="D5" s="145"/>
      <c r="E5" s="145"/>
      <c r="F5" s="52"/>
      <c r="G5" s="145" t="str">
        <f>'صفحه نخست'!N19</f>
        <v>از ابتدای سال مالی تا 1403/11/30</v>
      </c>
      <c r="H5" s="145"/>
      <c r="I5" s="145"/>
      <c r="J5" s="145"/>
    </row>
    <row r="6" spans="1:10" ht="18.75" thickBot="1">
      <c r="A6" s="31" t="s">
        <v>65</v>
      </c>
      <c r="B6" s="31" t="s">
        <v>7</v>
      </c>
      <c r="C6" s="31" t="s">
        <v>90</v>
      </c>
      <c r="D6" s="31" t="s">
        <v>91</v>
      </c>
      <c r="E6" s="31" t="s">
        <v>92</v>
      </c>
      <c r="F6" s="37"/>
      <c r="G6" s="31" t="s">
        <v>7</v>
      </c>
      <c r="H6" s="31" t="s">
        <v>9</v>
      </c>
      <c r="I6" s="31" t="s">
        <v>91</v>
      </c>
      <c r="J6" s="50" t="s">
        <v>92</v>
      </c>
    </row>
    <row r="7" spans="1:10" s="2" customFormat="1" ht="31.5" customHeight="1">
      <c r="A7" s="15" t="s">
        <v>128</v>
      </c>
      <c r="B7" s="16">
        <v>70056</v>
      </c>
      <c r="C7" s="16">
        <v>838055487</v>
      </c>
      <c r="D7" s="16">
        <v>-758087619</v>
      </c>
      <c r="E7" s="16">
        <v>79967868</v>
      </c>
      <c r="F7" s="16"/>
      <c r="G7" s="16">
        <v>6610085</v>
      </c>
      <c r="H7" s="16">
        <v>81453792676</v>
      </c>
      <c r="I7" s="16">
        <v>-69590367261</v>
      </c>
      <c r="J7" s="16">
        <v>11863425415</v>
      </c>
    </row>
    <row r="8" spans="1:10" s="2" customFormat="1" ht="31.5" customHeight="1">
      <c r="A8" s="15" t="s">
        <v>138</v>
      </c>
      <c r="B8" s="16">
        <v>1762800</v>
      </c>
      <c r="C8" s="16">
        <v>24365891419</v>
      </c>
      <c r="D8" s="16">
        <v>-23419403236</v>
      </c>
      <c r="E8" s="16">
        <v>946488183</v>
      </c>
      <c r="F8" s="16"/>
      <c r="G8" s="16">
        <v>5658870</v>
      </c>
      <c r="H8" s="16">
        <v>77143266560</v>
      </c>
      <c r="I8" s="16">
        <v>-75180030856</v>
      </c>
      <c r="J8" s="16">
        <v>1963235704</v>
      </c>
    </row>
    <row r="9" spans="1:10" s="2" customFormat="1" ht="31.5" customHeight="1">
      <c r="A9" s="15" t="s">
        <v>120</v>
      </c>
      <c r="B9" s="16">
        <v>57590569</v>
      </c>
      <c r="C9" s="16">
        <v>784107080265</v>
      </c>
      <c r="D9" s="16">
        <v>-783655193298</v>
      </c>
      <c r="E9" s="16">
        <v>451886967</v>
      </c>
      <c r="F9" s="16"/>
      <c r="G9" s="16">
        <v>177111745</v>
      </c>
      <c r="H9" s="16">
        <v>2181849298540</v>
      </c>
      <c r="I9" s="16">
        <v>-2179411909119</v>
      </c>
      <c r="J9" s="16">
        <v>2437389421</v>
      </c>
    </row>
    <row r="10" spans="1:10" s="2" customFormat="1" ht="31.5" customHeight="1">
      <c r="A10" s="15" t="s">
        <v>126</v>
      </c>
      <c r="B10" s="16">
        <v>2236</v>
      </c>
      <c r="C10" s="16">
        <v>26290432</v>
      </c>
      <c r="D10" s="16">
        <v>-26038629</v>
      </c>
      <c r="E10" s="16">
        <v>251803</v>
      </c>
      <c r="F10" s="16"/>
      <c r="G10" s="16">
        <v>141107</v>
      </c>
      <c r="H10" s="16">
        <v>1550841453</v>
      </c>
      <c r="I10" s="16">
        <v>-1526164609</v>
      </c>
      <c r="J10" s="16">
        <v>24676844</v>
      </c>
    </row>
    <row r="11" spans="1:10" s="2" customFormat="1" ht="31.5" customHeight="1">
      <c r="A11" s="15" t="s">
        <v>117</v>
      </c>
      <c r="B11" s="16">
        <v>4215941</v>
      </c>
      <c r="C11" s="16">
        <v>69766324404</v>
      </c>
      <c r="D11" s="16">
        <v>-69409746834</v>
      </c>
      <c r="E11" s="16">
        <v>356577570</v>
      </c>
      <c r="F11" s="16"/>
      <c r="G11" s="16">
        <v>83287741</v>
      </c>
      <c r="H11" s="16">
        <v>1329941949191</v>
      </c>
      <c r="I11" s="16">
        <v>-1328301581588</v>
      </c>
      <c r="J11" s="16">
        <v>1640367603</v>
      </c>
    </row>
    <row r="12" spans="1:10" s="2" customFormat="1" ht="31.5" customHeight="1">
      <c r="A12" s="15" t="s">
        <v>119</v>
      </c>
      <c r="B12" s="16">
        <v>969500</v>
      </c>
      <c r="C12" s="16">
        <v>12763955607</v>
      </c>
      <c r="D12" s="16">
        <v>-12703283896</v>
      </c>
      <c r="E12" s="16">
        <v>60671711</v>
      </c>
      <c r="F12" s="16"/>
      <c r="G12" s="16">
        <v>3532176</v>
      </c>
      <c r="H12" s="16">
        <v>43921909795</v>
      </c>
      <c r="I12" s="16">
        <v>-43573069054</v>
      </c>
      <c r="J12" s="16">
        <v>348840741</v>
      </c>
    </row>
    <row r="13" spans="1:10" s="2" customFormat="1" ht="31.5" customHeight="1">
      <c r="A13" s="15" t="s">
        <v>116</v>
      </c>
      <c r="B13" s="16">
        <v>227511707</v>
      </c>
      <c r="C13" s="16">
        <v>3125246220530</v>
      </c>
      <c r="D13" s="16">
        <v>-3121980644880</v>
      </c>
      <c r="E13" s="16">
        <v>3265575650</v>
      </c>
      <c r="F13" s="16"/>
      <c r="G13" s="16">
        <v>1666156373</v>
      </c>
      <c r="H13" s="16">
        <v>21859275193534</v>
      </c>
      <c r="I13" s="16">
        <v>-21845508658695</v>
      </c>
      <c r="J13" s="16">
        <v>13766534839</v>
      </c>
    </row>
    <row r="14" spans="1:10" s="2" customFormat="1" ht="31.5" customHeight="1">
      <c r="A14" s="15" t="s">
        <v>125</v>
      </c>
      <c r="B14" s="16">
        <v>877416</v>
      </c>
      <c r="C14" s="16">
        <v>13035663997</v>
      </c>
      <c r="D14" s="16">
        <v>-13018771689</v>
      </c>
      <c r="E14" s="16">
        <v>16892308</v>
      </c>
      <c r="F14" s="16"/>
      <c r="G14" s="16">
        <v>2027211</v>
      </c>
      <c r="H14" s="16">
        <v>29135835929</v>
      </c>
      <c r="I14" s="16">
        <v>-29016628299</v>
      </c>
      <c r="J14" s="16">
        <v>119207630</v>
      </c>
    </row>
    <row r="15" spans="1:10" s="2" customFormat="1" ht="31.5" customHeight="1" thickBot="1">
      <c r="A15" s="94" t="s">
        <v>16</v>
      </c>
      <c r="B15" s="16"/>
      <c r="C15" s="95">
        <f>SUBTOTAL(9,C7:C14)</f>
        <v>4030149482141</v>
      </c>
      <c r="D15" s="95">
        <f>SUBTOTAL(9,D7:D14)</f>
        <v>-4024971170081</v>
      </c>
      <c r="E15" s="95">
        <f>SUBTOTAL(9,E7:E14)</f>
        <v>5178312060</v>
      </c>
      <c r="F15" s="16">
        <f>SUBTOTAL(9,F7:F14)</f>
        <v>0</v>
      </c>
      <c r="G15" s="16"/>
      <c r="H15" s="95">
        <f>SUBTOTAL(9,H7:H14)</f>
        <v>25604272087678</v>
      </c>
      <c r="I15" s="95">
        <f>SUBTOTAL(9,I7:I14)</f>
        <v>-25572108409481</v>
      </c>
      <c r="J15" s="95">
        <f>SUBTOTAL(9,J7:J14)</f>
        <v>32163678197</v>
      </c>
    </row>
    <row r="16" spans="1:10" ht="23.1" customHeight="1" thickTop="1">
      <c r="A16" s="10"/>
      <c r="B16" s="12"/>
      <c r="C16" s="12"/>
      <c r="D16" s="12"/>
      <c r="E16" s="12"/>
      <c r="F16" s="12"/>
      <c r="G16" s="11"/>
      <c r="H16" s="12"/>
      <c r="I16" s="12"/>
      <c r="J16" s="12"/>
    </row>
    <row r="18" spans="1:10">
      <c r="A18" s="142" t="s">
        <v>93</v>
      </c>
      <c r="B18" s="143"/>
      <c r="C18" s="143"/>
      <c r="D18" s="143"/>
      <c r="E18" s="143"/>
      <c r="F18" s="143"/>
      <c r="G18" s="143"/>
      <c r="H18" s="143"/>
      <c r="I18" s="143"/>
      <c r="J18" s="144"/>
    </row>
  </sheetData>
  <mergeCells count="8">
    <mergeCell ref="A1:J1"/>
    <mergeCell ref="A2:J2"/>
    <mergeCell ref="A3:J3"/>
    <mergeCell ref="A18:J18"/>
    <mergeCell ref="B5:E5"/>
    <mergeCell ref="G5:J5"/>
    <mergeCell ref="A4:E4"/>
    <mergeCell ref="G4:J4"/>
  </mergeCells>
  <pageMargins left="0.7" right="0.7" top="0.75" bottom="0.75" header="0.3" footer="0.3"/>
  <pageSetup paperSize="9" scale="76" orientation="landscape" horizontalDpi="4294967295" verticalDpi="4294967295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19"/>
  <sheetViews>
    <sheetView rightToLeft="1" view="pageBreakPreview" zoomScale="110" zoomScaleNormal="100" zoomScaleSheetLayoutView="110" workbookViewId="0">
      <selection activeCell="G23" sqref="G23"/>
    </sheetView>
  </sheetViews>
  <sheetFormatPr defaultColWidth="9" defaultRowHeight="18"/>
  <cols>
    <col min="1" max="1" width="26.25" style="29" customWidth="1"/>
    <col min="2" max="2" width="13" style="29" customWidth="1"/>
    <col min="3" max="3" width="15.75" style="29" customWidth="1"/>
    <col min="4" max="4" width="16.25" style="29" customWidth="1"/>
    <col min="5" max="5" width="24.125" style="29" customWidth="1"/>
    <col min="6" max="6" width="13" style="29" customWidth="1"/>
    <col min="7" max="7" width="15.75" style="29" customWidth="1"/>
    <col min="8" max="8" width="16.25" style="29" customWidth="1"/>
    <col min="9" max="9" width="21.375" style="29" customWidth="1"/>
    <col min="10" max="10" width="9" style="30" customWidth="1"/>
    <col min="11" max="16384" width="9" style="30"/>
  </cols>
  <sheetData>
    <row r="1" spans="1:9" s="77" customFormat="1" ht="21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spans="1:9" s="77" customFormat="1" ht="21">
      <c r="A2" s="124" t="s">
        <v>63</v>
      </c>
      <c r="B2" s="124"/>
      <c r="C2" s="124"/>
      <c r="D2" s="124"/>
      <c r="E2" s="124"/>
      <c r="F2" s="124"/>
      <c r="G2" s="124"/>
      <c r="H2" s="124"/>
      <c r="I2" s="124"/>
    </row>
    <row r="3" spans="1:9" s="77" customFormat="1" ht="21">
      <c r="A3" s="124" t="str">
        <f>'صفحه نخست'!N15</f>
        <v>برای ماه منتهی به 1403/11/30</v>
      </c>
      <c r="B3" s="124"/>
      <c r="C3" s="124"/>
      <c r="D3" s="124"/>
      <c r="E3" s="124"/>
      <c r="F3" s="124"/>
      <c r="G3" s="124"/>
      <c r="H3" s="124"/>
      <c r="I3" s="124"/>
    </row>
    <row r="4" spans="1:9" s="77" customFormat="1" ht="21">
      <c r="A4" s="132" t="s">
        <v>94</v>
      </c>
      <c r="B4" s="132"/>
      <c r="C4" s="132"/>
      <c r="D4" s="132"/>
      <c r="E4" s="79"/>
      <c r="F4" s="79"/>
      <c r="G4" s="79"/>
      <c r="H4" s="79"/>
      <c r="I4" s="79"/>
    </row>
    <row r="5" spans="1:9" ht="16.5" customHeight="1" thickBot="1">
      <c r="B5" s="147" t="str">
        <f>'صفحه نخست'!N17</f>
        <v>از 1403/10/30 تا  1403/11/30</v>
      </c>
      <c r="C5" s="147"/>
      <c r="D5" s="147"/>
      <c r="E5" s="147"/>
      <c r="F5" s="147" t="str">
        <f>'صفحه نخست'!N19</f>
        <v>از ابتدای سال مالی تا 1403/11/30</v>
      </c>
      <c r="G5" s="147"/>
      <c r="H5" s="147"/>
      <c r="I5" s="147"/>
    </row>
    <row r="6" spans="1:9" ht="53.25" customHeight="1" thickBot="1">
      <c r="A6" s="31" t="s">
        <v>65</v>
      </c>
      <c r="B6" s="31" t="s">
        <v>7</v>
      </c>
      <c r="C6" s="31" t="s">
        <v>9</v>
      </c>
      <c r="D6" s="31" t="s">
        <v>91</v>
      </c>
      <c r="E6" s="31" t="s">
        <v>95</v>
      </c>
      <c r="F6" s="31" t="s">
        <v>7</v>
      </c>
      <c r="G6" s="31" t="s">
        <v>9</v>
      </c>
      <c r="H6" s="31" t="s">
        <v>91</v>
      </c>
      <c r="I6" s="31" t="s">
        <v>95</v>
      </c>
    </row>
    <row r="7" spans="1:9" ht="28.5" customHeight="1">
      <c r="A7" s="15" t="s">
        <v>128</v>
      </c>
      <c r="B7" s="16">
        <v>69076089</v>
      </c>
      <c r="C7" s="16">
        <v>763400918368</v>
      </c>
      <c r="D7" s="16">
        <v>-862140653956</v>
      </c>
      <c r="E7" s="16">
        <v>-98739735588</v>
      </c>
      <c r="F7" s="16">
        <v>69076089</v>
      </c>
      <c r="G7" s="16">
        <v>763400918368</v>
      </c>
      <c r="H7" s="16">
        <v>-747543324806</v>
      </c>
      <c r="I7" s="16">
        <v>15857593562</v>
      </c>
    </row>
    <row r="8" spans="1:9" ht="28.5" customHeight="1">
      <c r="A8" s="15" t="s">
        <v>117</v>
      </c>
      <c r="B8" s="16">
        <v>1116673</v>
      </c>
      <c r="C8" s="16">
        <v>18712504391</v>
      </c>
      <c r="D8" s="16">
        <v>-18758142553</v>
      </c>
      <c r="E8" s="16">
        <v>-45638162</v>
      </c>
      <c r="F8" s="16">
        <v>1116673</v>
      </c>
      <c r="G8" s="16">
        <v>18712504391</v>
      </c>
      <c r="H8" s="16">
        <v>-18601485504</v>
      </c>
      <c r="I8" s="16">
        <v>111018887</v>
      </c>
    </row>
    <row r="9" spans="1:9" ht="28.5" customHeight="1">
      <c r="A9" s="15" t="s">
        <v>125</v>
      </c>
      <c r="B9" s="16">
        <v>148141</v>
      </c>
      <c r="C9" s="16">
        <v>2243471000</v>
      </c>
      <c r="D9" s="16">
        <v>-2238387576</v>
      </c>
      <c r="E9" s="16">
        <v>5083424</v>
      </c>
      <c r="F9" s="16">
        <v>148141</v>
      </c>
      <c r="G9" s="16">
        <v>2243471000</v>
      </c>
      <c r="H9" s="16">
        <v>-2241041923</v>
      </c>
      <c r="I9" s="16">
        <v>2429077</v>
      </c>
    </row>
    <row r="10" spans="1:9" ht="28.5" customHeight="1">
      <c r="A10" s="15" t="s">
        <v>119</v>
      </c>
      <c r="B10" s="16">
        <v>0</v>
      </c>
      <c r="C10" s="16">
        <v>0</v>
      </c>
      <c r="D10" s="16">
        <v>-221556</v>
      </c>
      <c r="E10" s="16">
        <v>-221556</v>
      </c>
      <c r="F10" s="16">
        <v>0</v>
      </c>
      <c r="G10" s="16">
        <v>0</v>
      </c>
      <c r="H10" s="16">
        <v>0</v>
      </c>
      <c r="I10" s="16">
        <v>0</v>
      </c>
    </row>
    <row r="11" spans="1:9" ht="28.5" customHeight="1">
      <c r="A11" s="15" t="s">
        <v>138</v>
      </c>
      <c r="B11" s="16">
        <v>0</v>
      </c>
      <c r="C11" s="16">
        <v>0</v>
      </c>
      <c r="D11" s="16">
        <v>-899150584</v>
      </c>
      <c r="E11" s="16">
        <v>-899150584</v>
      </c>
      <c r="F11" s="16">
        <v>0</v>
      </c>
      <c r="G11" s="16">
        <v>0</v>
      </c>
      <c r="H11" s="16">
        <v>0</v>
      </c>
      <c r="I11" s="16">
        <v>0</v>
      </c>
    </row>
    <row r="12" spans="1:9" ht="28.5" customHeight="1">
      <c r="A12" s="15" t="s">
        <v>116</v>
      </c>
      <c r="B12" s="16">
        <v>1515351</v>
      </c>
      <c r="C12" s="16">
        <v>21053497262</v>
      </c>
      <c r="D12" s="16">
        <v>-21054625660</v>
      </c>
      <c r="E12" s="16">
        <v>-1128398</v>
      </c>
      <c r="F12" s="16">
        <v>1515351</v>
      </c>
      <c r="G12" s="16">
        <v>21053497262</v>
      </c>
      <c r="H12" s="16">
        <v>-21051099242</v>
      </c>
      <c r="I12" s="16">
        <v>2398020</v>
      </c>
    </row>
    <row r="13" spans="1:9" ht="28.5" customHeight="1">
      <c r="A13" s="15" t="s">
        <v>120</v>
      </c>
      <c r="B13" s="16">
        <v>522193</v>
      </c>
      <c r="C13" s="16">
        <v>7032791221</v>
      </c>
      <c r="D13" s="16">
        <v>-7026758895</v>
      </c>
      <c r="E13" s="16">
        <v>6032326</v>
      </c>
      <c r="F13" s="16">
        <v>522193</v>
      </c>
      <c r="G13" s="16">
        <v>7032791221</v>
      </c>
      <c r="H13" s="16">
        <v>-7037972992</v>
      </c>
      <c r="I13" s="16">
        <v>-5181771</v>
      </c>
    </row>
    <row r="14" spans="1:9" ht="28.5" customHeight="1">
      <c r="A14" s="15" t="s">
        <v>126</v>
      </c>
      <c r="B14" s="16">
        <v>75050</v>
      </c>
      <c r="C14" s="16">
        <v>884448488</v>
      </c>
      <c r="D14" s="16">
        <v>-873970988</v>
      </c>
      <c r="E14" s="16">
        <v>10477500</v>
      </c>
      <c r="F14" s="16">
        <v>75050</v>
      </c>
      <c r="G14" s="16">
        <v>884448488</v>
      </c>
      <c r="H14" s="16">
        <v>-873970988</v>
      </c>
      <c r="I14" s="16">
        <v>10477500</v>
      </c>
    </row>
    <row r="15" spans="1:9" ht="28.5" customHeight="1" thickBot="1">
      <c r="A15" s="15" t="s">
        <v>16</v>
      </c>
      <c r="B15" s="16"/>
      <c r="C15" s="95">
        <f>SUBTOTAL(9,C7:C14)</f>
        <v>813327630730</v>
      </c>
      <c r="D15" s="95">
        <f>SUBTOTAL(9,D7:D14)</f>
        <v>-912991911768</v>
      </c>
      <c r="E15" s="95">
        <f>SUBTOTAL(9,E7:E14)</f>
        <v>-99664281038</v>
      </c>
      <c r="F15" s="16"/>
      <c r="G15" s="95">
        <f>SUBTOTAL(9,G7:G14)</f>
        <v>813327630730</v>
      </c>
      <c r="H15" s="95">
        <f>SUBTOTAL(9,H7:H14)</f>
        <v>-797348895455</v>
      </c>
      <c r="I15" s="95">
        <f>SUBTOTAL(9,I7:I14)</f>
        <v>15978735275</v>
      </c>
    </row>
    <row r="16" spans="1:9" ht="23.1" customHeight="1" thickTop="1">
      <c r="A16" s="13" t="s">
        <v>17</v>
      </c>
      <c r="B16" s="49"/>
      <c r="C16" s="48"/>
      <c r="D16" s="48"/>
      <c r="E16" s="48"/>
      <c r="F16" s="49"/>
      <c r="G16" s="48"/>
      <c r="H16" s="48"/>
      <c r="I16" s="48"/>
    </row>
    <row r="17" spans="1:9">
      <c r="A17" s="37"/>
      <c r="B17" s="37"/>
      <c r="C17" s="37"/>
      <c r="D17" s="37"/>
      <c r="E17" s="37"/>
      <c r="F17" s="37"/>
      <c r="G17" s="37"/>
      <c r="H17" s="37"/>
      <c r="I17" s="37"/>
    </row>
    <row r="18" spans="1:9">
      <c r="A18" s="37"/>
      <c r="B18" s="37"/>
      <c r="C18" s="37"/>
      <c r="D18" s="37"/>
      <c r="E18" s="37"/>
      <c r="F18" s="37"/>
      <c r="G18" s="37"/>
      <c r="H18" s="37"/>
      <c r="I18" s="37"/>
    </row>
    <row r="19" spans="1:9">
      <c r="A19" s="146" t="s">
        <v>93</v>
      </c>
      <c r="B19" s="146"/>
      <c r="C19" s="146"/>
      <c r="D19" s="146"/>
      <c r="E19" s="146"/>
      <c r="F19" s="146"/>
      <c r="G19" s="146"/>
      <c r="H19" s="146"/>
      <c r="I19" s="146"/>
    </row>
  </sheetData>
  <mergeCells count="7">
    <mergeCell ref="A19:I19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73" orientation="landscape" horizontalDpi="4294967295" verticalDpi="4294967295" r:id="rId1"/>
  <headerFooter differentOddEven="1"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I11"/>
  <sheetViews>
    <sheetView rightToLeft="1" view="pageBreakPreview" zoomScale="106" zoomScaleNormal="100" zoomScaleSheetLayoutView="106" workbookViewId="0">
      <selection activeCell="B20" sqref="B20"/>
    </sheetView>
  </sheetViews>
  <sheetFormatPr defaultColWidth="9" defaultRowHeight="18"/>
  <cols>
    <col min="1" max="9" width="13" style="29" customWidth="1"/>
    <col min="10" max="10" width="9" style="30" customWidth="1"/>
    <col min="11" max="16384" width="9" style="30"/>
  </cols>
  <sheetData>
    <row r="1" spans="1:9" s="77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9" s="77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</row>
    <row r="3" spans="1:9" s="77" customFormat="1" ht="19.5">
      <c r="A3" s="117" t="str">
        <f>'صفحه نخست'!N15</f>
        <v>برای ماه منتهی به 1403/11/30</v>
      </c>
      <c r="B3" s="117"/>
      <c r="C3" s="117"/>
      <c r="D3" s="117"/>
      <c r="E3" s="117"/>
      <c r="F3" s="117"/>
      <c r="G3" s="117"/>
      <c r="H3" s="117"/>
      <c r="I3" s="117"/>
    </row>
    <row r="4" spans="1:9" s="77" customFormat="1" ht="19.5">
      <c r="A4" s="121" t="s">
        <v>96</v>
      </c>
      <c r="B4" s="121"/>
      <c r="C4" s="121"/>
      <c r="D4" s="121"/>
      <c r="E4" s="121"/>
      <c r="F4" s="121"/>
      <c r="G4" s="121"/>
      <c r="H4" s="121"/>
      <c r="I4" s="121"/>
    </row>
    <row r="6" spans="1:9" ht="19.5" customHeight="1">
      <c r="A6" s="39"/>
      <c r="B6" s="145" t="str">
        <f>'صفحه نخست'!N17</f>
        <v>از 1403/10/30 تا  1403/11/30</v>
      </c>
      <c r="C6" s="145"/>
      <c r="D6" s="145"/>
      <c r="E6" s="145"/>
      <c r="F6" s="145" t="str">
        <f>'صفحه نخست'!N19</f>
        <v>از ابتدای سال مالی تا 1403/11/30</v>
      </c>
      <c r="G6" s="145"/>
      <c r="H6" s="145"/>
      <c r="I6" s="145"/>
    </row>
    <row r="7" spans="1:9" ht="20.25" customHeight="1">
      <c r="A7" s="151"/>
      <c r="B7" s="148" t="s">
        <v>97</v>
      </c>
      <c r="C7" s="148" t="s">
        <v>98</v>
      </c>
      <c r="D7" s="150" t="s">
        <v>99</v>
      </c>
      <c r="E7" s="150" t="s">
        <v>16</v>
      </c>
      <c r="F7" s="150" t="s">
        <v>97</v>
      </c>
      <c r="G7" s="150" t="s">
        <v>98</v>
      </c>
      <c r="H7" s="150" t="s">
        <v>99</v>
      </c>
      <c r="I7" s="150" t="s">
        <v>16</v>
      </c>
    </row>
    <row r="8" spans="1:9" ht="20.25" customHeight="1">
      <c r="A8" s="110"/>
      <c r="B8" s="149"/>
      <c r="C8" s="149"/>
      <c r="D8" s="141"/>
      <c r="E8" s="141"/>
      <c r="F8" s="141"/>
      <c r="G8" s="141"/>
      <c r="H8" s="141"/>
      <c r="I8" s="141"/>
    </row>
    <row r="9" spans="1:9">
      <c r="A9" s="110"/>
      <c r="B9" s="40" t="s">
        <v>100</v>
      </c>
      <c r="C9" s="40" t="s">
        <v>101</v>
      </c>
      <c r="D9" s="40" t="s">
        <v>102</v>
      </c>
      <c r="E9" s="145"/>
      <c r="F9" s="40" t="s">
        <v>102</v>
      </c>
      <c r="G9" s="40" t="s">
        <v>102</v>
      </c>
      <c r="H9" s="40" t="s">
        <v>102</v>
      </c>
      <c r="I9" s="145"/>
    </row>
    <row r="10" spans="1:9" ht="23.1" customHeight="1">
      <c r="A10" s="10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3.1" customHeight="1">
      <c r="A11" s="46" t="s">
        <v>17</v>
      </c>
      <c r="B11" s="48"/>
      <c r="C11" s="48"/>
      <c r="D11" s="48"/>
      <c r="E11" s="48"/>
      <c r="F11" s="48"/>
      <c r="G11" s="48"/>
      <c r="H11" s="48"/>
      <c r="I11" s="48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20"/>
  <sheetViews>
    <sheetView rightToLeft="1" view="pageBreakPreview" zoomScale="106" zoomScaleNormal="110" zoomScaleSheetLayoutView="106" workbookViewId="0">
      <selection activeCell="F25" sqref="F25"/>
    </sheetView>
  </sheetViews>
  <sheetFormatPr defaultColWidth="9" defaultRowHeight="18"/>
  <cols>
    <col min="1" max="1" width="22.375" style="29" customWidth="1"/>
    <col min="2" max="2" width="13" style="29" customWidth="1"/>
    <col min="3" max="3" width="13.5" style="29" customWidth="1"/>
    <col min="4" max="4" width="13" style="29" customWidth="1"/>
    <col min="5" max="5" width="15" style="29" customWidth="1"/>
    <col min="6" max="6" width="16.875" style="29" customWidth="1"/>
    <col min="7" max="7" width="1.375" style="29" customWidth="1"/>
    <col min="8" max="8" width="13" style="29" customWidth="1"/>
    <col min="9" max="9" width="15.125" style="29" customWidth="1"/>
    <col min="10" max="10" width="11.875" style="29" bestFit="1" customWidth="1"/>
    <col min="11" max="11" width="13.875" style="29" bestFit="1" customWidth="1"/>
    <col min="12" max="12" width="16.875" style="29" customWidth="1"/>
    <col min="13" max="13" width="9" style="29" customWidth="1"/>
    <col min="14" max="16384" width="9" style="29"/>
  </cols>
  <sheetData>
    <row r="1" spans="1:13" s="79" customFormat="1" ht="19.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3" s="79" customFormat="1" ht="19.5">
      <c r="A2" s="117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3" s="79" customFormat="1" ht="19.5">
      <c r="A3" s="117" t="str">
        <f>'صفحه نخست'!N15</f>
        <v>برای ماه منتهی به 1403/11/30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5" spans="1:13" s="79" customFormat="1" ht="19.5">
      <c r="A5" s="121" t="s">
        <v>103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7" spans="1:13" ht="19.5" customHeight="1">
      <c r="A7" s="42"/>
      <c r="B7" s="145" t="str">
        <f>'صفحه نخست'!N17</f>
        <v>از 1403/10/30 تا  1403/11/30</v>
      </c>
      <c r="C7" s="145"/>
      <c r="D7" s="145"/>
      <c r="E7" s="145"/>
      <c r="F7" s="145"/>
      <c r="G7" s="45"/>
      <c r="H7" s="145" t="str">
        <f>'صفحه نخست'!N19</f>
        <v>از ابتدای سال مالی تا 1403/11/30</v>
      </c>
      <c r="I7" s="145"/>
      <c r="J7" s="145"/>
      <c r="K7" s="145"/>
      <c r="L7" s="145"/>
    </row>
    <row r="8" spans="1:13" ht="19.5" customHeight="1">
      <c r="A8" s="110" t="s">
        <v>104</v>
      </c>
      <c r="B8" s="150" t="s">
        <v>105</v>
      </c>
      <c r="C8" s="150" t="s">
        <v>98</v>
      </c>
      <c r="D8" s="150" t="s">
        <v>99</v>
      </c>
      <c r="E8" s="150" t="s">
        <v>16</v>
      </c>
      <c r="F8" s="150"/>
      <c r="G8" s="45"/>
      <c r="H8" s="150" t="s">
        <v>105</v>
      </c>
      <c r="I8" s="150" t="s">
        <v>98</v>
      </c>
      <c r="J8" s="150" t="s">
        <v>99</v>
      </c>
      <c r="K8" s="150" t="s">
        <v>16</v>
      </c>
      <c r="L8" s="150"/>
    </row>
    <row r="9" spans="1:13" ht="18.75" customHeight="1">
      <c r="A9" s="110"/>
      <c r="B9" s="141"/>
      <c r="C9" s="141"/>
      <c r="D9" s="141"/>
      <c r="E9" s="145"/>
      <c r="F9" s="145"/>
      <c r="G9" s="45"/>
      <c r="H9" s="141"/>
      <c r="I9" s="141"/>
      <c r="J9" s="141"/>
      <c r="K9" s="145"/>
      <c r="L9" s="145"/>
    </row>
    <row r="10" spans="1:13" s="37" customFormat="1" ht="28.5" customHeight="1" thickBot="1">
      <c r="A10" s="147"/>
      <c r="B10" s="40" t="s">
        <v>100</v>
      </c>
      <c r="C10" s="40" t="s">
        <v>102</v>
      </c>
      <c r="D10" s="40" t="s">
        <v>102</v>
      </c>
      <c r="E10" s="43" t="s">
        <v>57</v>
      </c>
      <c r="F10" s="43" t="s">
        <v>106</v>
      </c>
      <c r="G10" s="45"/>
      <c r="H10" s="40" t="s">
        <v>100</v>
      </c>
      <c r="I10" s="40" t="s">
        <v>102</v>
      </c>
      <c r="J10" s="40" t="s">
        <v>102</v>
      </c>
      <c r="K10" s="43" t="s">
        <v>57</v>
      </c>
      <c r="L10" s="43" t="s">
        <v>106</v>
      </c>
    </row>
    <row r="11" spans="1:13" s="14" customFormat="1" ht="23.1" customHeight="1">
      <c r="A11" s="103" t="s">
        <v>128</v>
      </c>
      <c r="B11" s="17">
        <v>0</v>
      </c>
      <c r="C11" s="16">
        <v>-98739735588</v>
      </c>
      <c r="D11" s="16">
        <v>79967868</v>
      </c>
      <c r="E11" s="16">
        <v>-98659767720</v>
      </c>
      <c r="F11" s="17">
        <v>104.42</v>
      </c>
      <c r="G11" s="17"/>
      <c r="H11" s="17">
        <v>0</v>
      </c>
      <c r="I11" s="16">
        <v>15857593562</v>
      </c>
      <c r="J11" s="16">
        <v>11863425415</v>
      </c>
      <c r="K11" s="16">
        <v>27721018977</v>
      </c>
      <c r="L11" s="88">
        <v>47.41</v>
      </c>
      <c r="M11" s="74"/>
    </row>
    <row r="12" spans="1:13" s="14" customFormat="1" ht="23.1" customHeight="1">
      <c r="A12" s="103" t="s">
        <v>117</v>
      </c>
      <c r="B12" s="17">
        <v>0</v>
      </c>
      <c r="C12" s="16">
        <v>-45638162</v>
      </c>
      <c r="D12" s="16">
        <v>356577570</v>
      </c>
      <c r="E12" s="16">
        <v>310939408</v>
      </c>
      <c r="F12" s="17">
        <v>-0.33</v>
      </c>
      <c r="G12" s="17"/>
      <c r="H12" s="17">
        <v>0</v>
      </c>
      <c r="I12" s="16">
        <v>111018887</v>
      </c>
      <c r="J12" s="16">
        <v>1640367603</v>
      </c>
      <c r="K12" s="16">
        <v>1751386490</v>
      </c>
      <c r="L12" s="88">
        <v>3</v>
      </c>
      <c r="M12" s="74"/>
    </row>
    <row r="13" spans="1:13" s="14" customFormat="1" ht="23.1" customHeight="1">
      <c r="A13" s="103" t="s">
        <v>125</v>
      </c>
      <c r="B13" s="17">
        <v>0</v>
      </c>
      <c r="C13" s="16">
        <v>5083424</v>
      </c>
      <c r="D13" s="16">
        <v>16892308</v>
      </c>
      <c r="E13" s="16">
        <v>21975732</v>
      </c>
      <c r="F13" s="17">
        <v>-0.02</v>
      </c>
      <c r="G13" s="17"/>
      <c r="H13" s="17">
        <v>0</v>
      </c>
      <c r="I13" s="16">
        <v>2429077</v>
      </c>
      <c r="J13" s="16">
        <v>119207630</v>
      </c>
      <c r="K13" s="16">
        <v>121636707</v>
      </c>
      <c r="L13" s="88">
        <v>0.21</v>
      </c>
      <c r="M13" s="74"/>
    </row>
    <row r="14" spans="1:13" s="14" customFormat="1" ht="23.1" customHeight="1">
      <c r="A14" s="103" t="s">
        <v>119</v>
      </c>
      <c r="B14" s="17">
        <v>0</v>
      </c>
      <c r="C14" s="16">
        <v>-221556</v>
      </c>
      <c r="D14" s="16">
        <v>60671711</v>
      </c>
      <c r="E14" s="16">
        <v>60450155</v>
      </c>
      <c r="F14" s="17">
        <v>-0.06</v>
      </c>
      <c r="G14" s="17"/>
      <c r="H14" s="17">
        <v>0</v>
      </c>
      <c r="I14" s="16">
        <v>0</v>
      </c>
      <c r="J14" s="16">
        <v>348840741</v>
      </c>
      <c r="K14" s="16">
        <v>348840741</v>
      </c>
      <c r="L14" s="88">
        <v>0.6</v>
      </c>
      <c r="M14" s="74"/>
    </row>
    <row r="15" spans="1:13" s="14" customFormat="1" ht="23.1" customHeight="1">
      <c r="A15" s="103" t="s">
        <v>138</v>
      </c>
      <c r="B15" s="17">
        <v>0</v>
      </c>
      <c r="C15" s="16">
        <v>-899150584</v>
      </c>
      <c r="D15" s="16">
        <v>946488183</v>
      </c>
      <c r="E15" s="16">
        <v>47337599</v>
      </c>
      <c r="F15" s="17">
        <v>-0.05</v>
      </c>
      <c r="G15" s="17"/>
      <c r="H15" s="17">
        <v>0</v>
      </c>
      <c r="I15" s="16">
        <v>0</v>
      </c>
      <c r="J15" s="16">
        <v>1963235704</v>
      </c>
      <c r="K15" s="16">
        <v>1963235704</v>
      </c>
      <c r="L15" s="88">
        <v>3.36</v>
      </c>
      <c r="M15" s="74"/>
    </row>
    <row r="16" spans="1:13" s="14" customFormat="1" ht="23.1" customHeight="1">
      <c r="A16" s="103" t="s">
        <v>116</v>
      </c>
      <c r="B16" s="17">
        <v>0</v>
      </c>
      <c r="C16" s="16">
        <v>-1128398</v>
      </c>
      <c r="D16" s="16">
        <v>3265575650</v>
      </c>
      <c r="E16" s="16">
        <v>3264447252</v>
      </c>
      <c r="F16" s="17">
        <v>-3.45</v>
      </c>
      <c r="G16" s="17"/>
      <c r="H16" s="17">
        <v>0</v>
      </c>
      <c r="I16" s="16">
        <v>2398020</v>
      </c>
      <c r="J16" s="16">
        <v>13766534839</v>
      </c>
      <c r="K16" s="16">
        <v>13768932859</v>
      </c>
      <c r="L16" s="88">
        <v>23.55</v>
      </c>
      <c r="M16" s="74"/>
    </row>
    <row r="17" spans="1:13" s="14" customFormat="1" ht="23.1" customHeight="1">
      <c r="A17" s="103" t="s">
        <v>120</v>
      </c>
      <c r="B17" s="17">
        <v>0</v>
      </c>
      <c r="C17" s="16">
        <v>6032326</v>
      </c>
      <c r="D17" s="16">
        <v>451886967</v>
      </c>
      <c r="E17" s="16">
        <v>457919293</v>
      </c>
      <c r="F17" s="17">
        <v>-0.48</v>
      </c>
      <c r="G17" s="17"/>
      <c r="H17" s="17">
        <v>0</v>
      </c>
      <c r="I17" s="16">
        <v>-5181771</v>
      </c>
      <c r="J17" s="16">
        <v>2437389421</v>
      </c>
      <c r="K17" s="16">
        <v>2432207650</v>
      </c>
      <c r="L17" s="88">
        <v>4.16</v>
      </c>
      <c r="M17" s="74"/>
    </row>
    <row r="18" spans="1:13" s="14" customFormat="1" ht="23.1" customHeight="1">
      <c r="A18" s="103" t="s">
        <v>126</v>
      </c>
      <c r="B18" s="17">
        <v>0</v>
      </c>
      <c r="C18" s="16">
        <v>10477500</v>
      </c>
      <c r="D18" s="16">
        <v>251803</v>
      </c>
      <c r="E18" s="16">
        <v>10729303</v>
      </c>
      <c r="F18" s="17">
        <v>-0.01</v>
      </c>
      <c r="G18" s="17"/>
      <c r="H18" s="17">
        <v>0</v>
      </c>
      <c r="I18" s="16">
        <v>10477500</v>
      </c>
      <c r="J18" s="16">
        <v>24676844</v>
      </c>
      <c r="K18" s="16">
        <v>35154344</v>
      </c>
      <c r="L18" s="88">
        <v>0.06</v>
      </c>
      <c r="M18" s="74"/>
    </row>
    <row r="19" spans="1:13" s="14" customFormat="1" ht="23.1" customHeight="1" thickBot="1">
      <c r="A19" s="15" t="s">
        <v>16</v>
      </c>
      <c r="B19" s="101">
        <f t="shared" ref="B19:L19" si="0">SUBTOTAL(9,B11:B18)</f>
        <v>0</v>
      </c>
      <c r="C19" s="101">
        <f t="shared" si="0"/>
        <v>-99664281038</v>
      </c>
      <c r="D19" s="101">
        <f t="shared" si="0"/>
        <v>5178312060</v>
      </c>
      <c r="E19" s="101">
        <f t="shared" si="0"/>
        <v>-94485968978</v>
      </c>
      <c r="F19" s="102">
        <f>SUBTOTAL(9,F11:F18)</f>
        <v>100.02</v>
      </c>
      <c r="G19" s="89">
        <f t="shared" si="0"/>
        <v>0</v>
      </c>
      <c r="H19" s="101">
        <f t="shared" si="0"/>
        <v>0</v>
      </c>
      <c r="I19" s="101">
        <f t="shared" si="0"/>
        <v>15978735275</v>
      </c>
      <c r="J19" s="101">
        <f t="shared" si="0"/>
        <v>32163678197</v>
      </c>
      <c r="K19" s="101">
        <f t="shared" si="0"/>
        <v>48142413472</v>
      </c>
      <c r="L19" s="102">
        <f t="shared" si="0"/>
        <v>82.35</v>
      </c>
    </row>
    <row r="20" spans="1:13" ht="18.75" thickTop="1"/>
  </sheetData>
  <mergeCells count="15">
    <mergeCell ref="A1:L1"/>
    <mergeCell ref="A2:L2"/>
    <mergeCell ref="A3:L3"/>
    <mergeCell ref="B8:B9"/>
    <mergeCell ref="C8:C9"/>
    <mergeCell ref="D8:D9"/>
    <mergeCell ref="H8:H9"/>
    <mergeCell ref="I8:I9"/>
    <mergeCell ref="J8:J9"/>
    <mergeCell ref="E8:F9"/>
    <mergeCell ref="K8:L9"/>
    <mergeCell ref="A5:L5"/>
    <mergeCell ref="H7:L7"/>
    <mergeCell ref="B7:F7"/>
    <mergeCell ref="A8:A10"/>
  </mergeCells>
  <pageMargins left="0.7" right="0.7" top="0.75" bottom="0.75" header="0.3" footer="0.3"/>
  <pageSetup paperSize="9" scale="72" orientation="landscape" horizontalDpi="4294967295" verticalDpi="4294967295" r:id="rId1"/>
  <headerFooter differentOddEven="1"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G14"/>
  <sheetViews>
    <sheetView rightToLeft="1" view="pageBreakPreview" zoomScale="106" zoomScaleNormal="120" zoomScaleSheetLayoutView="106" workbookViewId="0">
      <selection activeCell="D18" sqref="D18"/>
    </sheetView>
  </sheetViews>
  <sheetFormatPr defaultColWidth="13" defaultRowHeight="18"/>
  <cols>
    <col min="1" max="1" width="17.875" style="29" customWidth="1"/>
    <col min="2" max="2" width="17.75" style="29" customWidth="1"/>
    <col min="3" max="3" width="24.875" style="29" customWidth="1"/>
    <col min="4" max="4" width="21.5" style="29" customWidth="1"/>
    <col min="5" max="5" width="24.875" style="29" customWidth="1"/>
    <col min="6" max="6" width="21.5" style="29" customWidth="1"/>
    <col min="7" max="8" width="13" style="30" customWidth="1"/>
    <col min="9" max="16384" width="13" style="30"/>
  </cols>
  <sheetData>
    <row r="1" spans="1:7" s="77" customFormat="1" ht="19.5">
      <c r="A1" s="117" t="s">
        <v>0</v>
      </c>
      <c r="B1" s="117"/>
      <c r="C1" s="117"/>
      <c r="D1" s="117"/>
      <c r="E1" s="117"/>
      <c r="F1" s="117"/>
    </row>
    <row r="2" spans="1:7" s="77" customFormat="1" ht="19.5">
      <c r="A2" s="117" t="s">
        <v>63</v>
      </c>
      <c r="B2" s="117"/>
      <c r="C2" s="117"/>
      <c r="D2" s="117"/>
      <c r="E2" s="117"/>
      <c r="F2" s="117"/>
    </row>
    <row r="3" spans="1:7" s="77" customFormat="1" ht="19.5">
      <c r="A3" s="117" t="str">
        <f>'صفحه نخست'!N15</f>
        <v>برای ماه منتهی به 1403/11/30</v>
      </c>
      <c r="B3" s="117"/>
      <c r="C3" s="117"/>
      <c r="D3" s="117"/>
      <c r="E3" s="117"/>
      <c r="F3" s="117"/>
    </row>
    <row r="4" spans="1:7" s="77" customFormat="1" ht="19.5">
      <c r="A4" s="121" t="s">
        <v>107</v>
      </c>
      <c r="B4" s="121"/>
      <c r="C4" s="121"/>
      <c r="D4" s="121"/>
      <c r="E4" s="121"/>
      <c r="F4" s="121"/>
    </row>
    <row r="5" spans="1:7">
      <c r="A5" s="42"/>
      <c r="B5" s="42"/>
      <c r="C5" s="42"/>
      <c r="D5" s="42"/>
      <c r="E5" s="42"/>
      <c r="F5" s="42"/>
    </row>
    <row r="6" spans="1:7" ht="37.5" customHeight="1">
      <c r="A6" s="152" t="s">
        <v>108</v>
      </c>
      <c r="B6" s="152"/>
      <c r="C6" s="153" t="str">
        <f>'صفحه نخست'!N17</f>
        <v>از 1403/10/30 تا  1403/11/30</v>
      </c>
      <c r="D6" s="153"/>
      <c r="E6" s="152" t="str">
        <f>'صفحه نخست'!N19</f>
        <v>از ابتدای سال مالی تا 1403/11/30</v>
      </c>
      <c r="F6" s="152"/>
      <c r="G6" s="44"/>
    </row>
    <row r="7" spans="1:7" ht="59.25" customHeight="1">
      <c r="A7" s="41" t="s">
        <v>109</v>
      </c>
      <c r="B7" s="45" t="s">
        <v>54</v>
      </c>
      <c r="C7" s="45" t="s">
        <v>110</v>
      </c>
      <c r="D7" s="45" t="s">
        <v>111</v>
      </c>
      <c r="E7" s="45" t="s">
        <v>110</v>
      </c>
      <c r="F7" s="45" t="s">
        <v>111</v>
      </c>
      <c r="G7" s="29"/>
    </row>
    <row r="8" spans="1:7" ht="22.5" customHeight="1">
      <c r="A8" s="45"/>
      <c r="B8" s="45"/>
      <c r="C8" s="44" t="s">
        <v>100</v>
      </c>
      <c r="D8" s="45"/>
      <c r="E8" s="44" t="s">
        <v>100</v>
      </c>
      <c r="F8" s="45"/>
      <c r="G8" s="29"/>
    </row>
    <row r="9" spans="1:7" ht="22.5" customHeight="1">
      <c r="A9" s="15" t="s">
        <v>132</v>
      </c>
      <c r="B9" s="15"/>
      <c r="C9" s="16">
        <v>41450</v>
      </c>
      <c r="D9" s="1">
        <v>0.66</v>
      </c>
      <c r="E9" s="16">
        <v>263515</v>
      </c>
      <c r="F9" s="158">
        <v>4.22</v>
      </c>
      <c r="G9" s="29"/>
    </row>
    <row r="10" spans="1:7" ht="22.5" customHeight="1">
      <c r="A10" s="15" t="s">
        <v>131</v>
      </c>
      <c r="B10" s="15"/>
      <c r="C10" s="16">
        <v>8267</v>
      </c>
      <c r="D10" s="158">
        <v>0.82</v>
      </c>
      <c r="E10" s="16">
        <v>19351</v>
      </c>
      <c r="F10" s="158">
        <v>1.91</v>
      </c>
      <c r="G10" s="29"/>
    </row>
    <row r="11" spans="1:7" ht="38.25" customHeight="1">
      <c r="A11" s="15" t="s">
        <v>130</v>
      </c>
      <c r="B11" s="15"/>
      <c r="C11" s="16">
        <v>0</v>
      </c>
      <c r="D11" s="158">
        <v>0</v>
      </c>
      <c r="E11" s="16">
        <v>45125</v>
      </c>
      <c r="F11" s="158">
        <v>4.76</v>
      </c>
    </row>
    <row r="12" spans="1:7" ht="38.25" customHeight="1">
      <c r="A12" s="15" t="s">
        <v>133</v>
      </c>
      <c r="B12" s="15"/>
      <c r="C12" s="16">
        <v>452699</v>
      </c>
      <c r="D12" s="158">
        <v>0.8</v>
      </c>
      <c r="E12" s="16">
        <v>459125</v>
      </c>
      <c r="F12" s="158">
        <v>0.81</v>
      </c>
    </row>
    <row r="13" spans="1:7" ht="23.1" customHeight="1" thickBot="1">
      <c r="A13" s="92" t="s">
        <v>16</v>
      </c>
      <c r="B13" s="16">
        <f>SUM(B9:B12)</f>
        <v>0</v>
      </c>
      <c r="C13" s="106">
        <f>SUM(C9:C12)</f>
        <v>502416</v>
      </c>
      <c r="D13" s="107"/>
      <c r="E13" s="106">
        <f>SUM(E9:E12)</f>
        <v>787116</v>
      </c>
      <c r="F13" s="108"/>
    </row>
    <row r="14" spans="1:7" ht="23.1" customHeight="1" thickTop="1">
      <c r="A14" s="46" t="s">
        <v>17</v>
      </c>
      <c r="B14" s="47"/>
      <c r="C14" s="48"/>
      <c r="D14" s="47"/>
      <c r="E14" s="48"/>
      <c r="F14" s="47"/>
      <c r="G14" s="29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scale="57" orientation="portrait" horizontalDpi="4294967295" verticalDpi="4294967295" r:id="rId1"/>
  <headerFooter differentOddEven="1" differentFirst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rightToLeft="1" tabSelected="1" view="pageBreakPreview" zoomScaleNormal="100" zoomScaleSheetLayoutView="100" workbookViewId="0">
      <selection activeCell="C24" sqref="C24"/>
    </sheetView>
  </sheetViews>
  <sheetFormatPr defaultColWidth="9" defaultRowHeight="18"/>
  <cols>
    <col min="1" max="1" width="16.25" style="29" bestFit="1" customWidth="1"/>
    <col min="2" max="3" width="27.875" style="29" customWidth="1"/>
    <col min="4" max="4" width="9" style="30" customWidth="1"/>
    <col min="5" max="16384" width="9" style="30"/>
  </cols>
  <sheetData>
    <row r="1" spans="1:3" s="77" customFormat="1" ht="19.5">
      <c r="A1" s="117" t="s">
        <v>0</v>
      </c>
      <c r="B1" s="117"/>
      <c r="C1" s="117"/>
    </row>
    <row r="2" spans="1:3" s="77" customFormat="1" ht="19.5">
      <c r="A2" s="117" t="s">
        <v>63</v>
      </c>
      <c r="B2" s="117"/>
      <c r="C2" s="117"/>
    </row>
    <row r="3" spans="1:3" s="77" customFormat="1" ht="19.5">
      <c r="A3" s="117" t="str">
        <f>'صفحه نخست'!N15</f>
        <v>برای ماه منتهی به 1403/11/30</v>
      </c>
      <c r="B3" s="117"/>
      <c r="C3" s="117"/>
    </row>
    <row r="4" spans="1:3" s="77" customFormat="1" ht="19.5">
      <c r="A4" s="121" t="s">
        <v>112</v>
      </c>
      <c r="B4" s="121"/>
      <c r="C4" s="121"/>
    </row>
    <row r="5" spans="1:3">
      <c r="A5" s="39"/>
      <c r="B5" s="40" t="str">
        <f>'صفحه نخست'!N17</f>
        <v>از 1403/10/30 تا  1403/11/30</v>
      </c>
      <c r="C5" s="40" t="str">
        <f>'صفحه نخست'!N19</f>
        <v>از ابتدای سال مالی تا 1403/11/30</v>
      </c>
    </row>
    <row r="6" spans="1:3" ht="16.5" customHeight="1">
      <c r="A6" s="154" t="s">
        <v>75</v>
      </c>
      <c r="B6" s="150" t="s">
        <v>57</v>
      </c>
      <c r="C6" s="150" t="s">
        <v>57</v>
      </c>
    </row>
    <row r="7" spans="1:3" ht="18.75" thickBot="1">
      <c r="A7" s="155"/>
      <c r="B7" s="145"/>
      <c r="C7" s="145"/>
    </row>
    <row r="8" spans="1:3">
      <c r="A8" s="29" t="s">
        <v>136</v>
      </c>
      <c r="B8" s="105">
        <v>0</v>
      </c>
      <c r="C8" s="105">
        <v>10331628551</v>
      </c>
    </row>
    <row r="9" spans="1:3" ht="23.1" customHeight="1" thickBot="1">
      <c r="A9" s="16" t="s">
        <v>16</v>
      </c>
      <c r="B9" s="104">
        <f>B8</f>
        <v>0</v>
      </c>
      <c r="C9" s="104">
        <f>C8</f>
        <v>10331628551</v>
      </c>
    </row>
    <row r="10" spans="1:3" ht="23.1" customHeight="1" thickTop="1">
      <c r="A10" s="10" t="s">
        <v>17</v>
      </c>
      <c r="B10" s="12"/>
      <c r="C10" s="12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صفحه نخست</vt:lpstr>
      <vt:lpstr> سهام و صندوق‌های سرمایه‌گذاری</vt:lpstr>
      <vt:lpstr>اوراق تبعی</vt:lpstr>
      <vt:lpstr>اوراق</vt:lpstr>
      <vt:lpstr>تعدیل قیمت</vt:lpstr>
      <vt:lpstr>گواهی سپرده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اوراق بها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'اوراق تبعی'!Print_Area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'صفحه نخست'!Print_Area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Afsaneh Rasi</cp:lastModifiedBy>
  <cp:lastPrinted>2024-02-04T14:09:50Z</cp:lastPrinted>
  <dcterms:created xsi:type="dcterms:W3CDTF">2017-11-22T14:26:20Z</dcterms:created>
  <dcterms:modified xsi:type="dcterms:W3CDTF">2025-02-25T15:52:31Z</dcterms:modified>
</cp:coreProperties>
</file>