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اسفند\"/>
    </mc:Choice>
  </mc:AlternateContent>
  <xr:revisionPtr revIDLastSave="0" documentId="13_ncr:1_{87124C34-0B1D-4A66-B85C-1FC581604DB5}" xr6:coauthVersionLast="47" xr6:coauthVersionMax="47" xr10:uidLastSave="{00000000-0000-0000-0000-000000000000}"/>
  <bookViews>
    <workbookView xWindow="-28920" yWindow="-7035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سرمایه‌گذاری'!$A$1:$O$19</definedName>
    <definedName name="_xlnm.Print_Area" localSheetId="3">اوراق!$A$1:$S$11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بها'!$A$1:$I$12</definedName>
    <definedName name="_xlnm.Print_Area" localSheetId="13">'درآمد سرمایه گذاری در سهام و ص '!$A$1:$L$22</definedName>
    <definedName name="_xlnm.Print_Area" localSheetId="8">'درآمد سود سهام'!$A$1:$J$8</definedName>
    <definedName name="_xlnm.Print_Area" localSheetId="11">'درآمد ناشی از تغییر قیمت اوراق '!$A$1:$I$18</definedName>
    <definedName name="_xlnm.Print_Area" localSheetId="10">'درآمد ناشی ازفروش'!$A$1:$J$20</definedName>
    <definedName name="_xlnm.Print_Area" localSheetId="7">درآمدها!$A$1:$E$12</definedName>
    <definedName name="_xlnm.Print_Area" localSheetId="15">'سایر درآمدها'!$A$1:$C$10</definedName>
    <definedName name="_xlnm.Print_Area" localSheetId="6">سپرده!$A$1:$L$19</definedName>
    <definedName name="_xlnm.Print_Area" localSheetId="9">'سود اوراق بهادار و سپرده بانکی'!$A$1:$J$12</definedName>
    <definedName name="_xlnm.Print_Area" localSheetId="0">'صفحه نخست'!$A$1:$I$37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D11" i="11"/>
  <c r="E11" i="11"/>
  <c r="O6" i="3"/>
  <c r="H6" i="3"/>
  <c r="G18" i="1"/>
  <c r="D18" i="1"/>
  <c r="C18" i="1"/>
  <c r="F20" i="5"/>
  <c r="E13" i="7" l="1"/>
  <c r="C13" i="7"/>
  <c r="B13" i="7"/>
  <c r="B20" i="5"/>
  <c r="C20" i="5"/>
  <c r="D20" i="5"/>
  <c r="E20" i="5"/>
  <c r="H20" i="5"/>
  <c r="I20" i="5"/>
  <c r="J20" i="5"/>
  <c r="K20" i="5"/>
  <c r="L20" i="5"/>
  <c r="C17" i="15"/>
  <c r="D17" i="15"/>
  <c r="E17" i="15"/>
  <c r="C9" i="8"/>
  <c r="B9" i="8"/>
  <c r="F14" i="2"/>
  <c r="H14" i="2"/>
  <c r="I14" i="2"/>
  <c r="K14" i="2"/>
  <c r="L14" i="2"/>
  <c r="F11" i="13"/>
  <c r="G11" i="13"/>
  <c r="H11" i="13"/>
  <c r="I11" i="13"/>
  <c r="J11" i="13"/>
  <c r="E11" i="13"/>
  <c r="E18" i="1"/>
  <c r="I18" i="1"/>
  <c r="J18" i="1"/>
  <c r="L18" i="1"/>
  <c r="M18" i="1"/>
  <c r="N18" i="1"/>
  <c r="G20" i="5"/>
  <c r="C14" i="14"/>
  <c r="D14" i="14"/>
  <c r="E14" i="14"/>
  <c r="G14" i="14"/>
  <c r="H14" i="14"/>
  <c r="I14" i="14"/>
  <c r="F17" i="15"/>
  <c r="H17" i="15"/>
  <c r="I17" i="15"/>
  <c r="J17" i="15"/>
  <c r="O18" i="1" l="1"/>
  <c r="B6" i="20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<sst xmlns="http://schemas.openxmlformats.org/spreadsheetml/2006/main" count="371" uniqueCount="159">
  <si>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</si>
  <si>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</si>
  <si>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</si>
  <si>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</si>
  <si>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</si>
  <si>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</si>
  <si>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</si>
  <si>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</si>
  <si>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</si>
  <si>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</si>
  <si>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</si>
  <si>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</si>
  <si>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</si>
  <si>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</si>
  <si>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</si>
  <si>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</si>
  <si>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</si>
  <si>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</si>
  <si>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</si>
  <si>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</si>
  <si>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</si>
  <si>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</si>
  <si>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</si>
  <si>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</si>
  <si>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</si>
  <si>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</si>
  <si>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</si>
  <si>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</si>
  <si>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</si>
  <si>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</si>
  <si>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</si>
  <si>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</si>
  <si>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</si>
  <si>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</si>
  <si>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</si>
  <si>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</si>
  <si>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</si>
  <si>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</si>
  <si>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</si>
  <si>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</si>
  <si>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</si>
  <si>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</si>
  <si>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</si>
  <si>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</si>
  <si>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</si>
  <si>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</si>
  <si>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</si>
  <si>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</si>
  <si>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</si>
  <si>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</si>
  <si>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</si>
  <si>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</si>
  <si>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</si>
  <si>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</si>
  <si>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</si>
  <si>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</si>
  <si>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</si>
  <si>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</si>
  <si>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</si>
  <si>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</si>
  <si>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</t>
  </si>
  <si>
    <t>-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</si>
  <si>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</si>
  <si>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</si>
  <si>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</si>
  <si>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</si>
  <si>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</si>
  <si>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</si>
  <si>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</si>
  <si>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</si>
  <si>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</si>
  <si>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</si>
  <si>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</si>
  <si>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</si>
  <si>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</si>
  <si>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</si>
  <si>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</si>
  <si>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</si>
  <si>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</si>
  <si>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</si>
  <si>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</si>
  <si>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</si>
  <si>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</si>
  <si>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</si>
  <si>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</si>
  <si>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</si>
  <si>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</si>
  <si>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</si>
  <si>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</si>
  <si>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</si>
  <si>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</si>
  <si>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</si>
  <si>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</si>
  <si>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</si>
  <si>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</si>
  <si>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</si>
  <si>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</si>
  <si>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</si>
  <si>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</si>
  <si>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</si>
  <si>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</si>
  <si>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</si>
  <si>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</si>
  <si>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</si>
  <si>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</si>
  <si>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</si>
  <si>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</si>
  <si>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</si>
  <si>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</si>
  <si>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</si>
  <si>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</si>
  <si>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</si>
  <si>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</si>
  <si>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</si>
  <si>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</si>
  <si>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با درآمد ثابت بازده مانا (بمان)</t>
  </si>
  <si>
    <t>بازده پایا (بازده)</t>
  </si>
  <si>
    <t>1013-10-810-707075703</t>
  </si>
  <si>
    <t>آسمان دامون (دامون)</t>
  </si>
  <si>
    <t>بخشی بازده صنایع (بازبیمه)</t>
  </si>
  <si>
    <t>1013-10-810-707075058</t>
  </si>
  <si>
    <t>1013-10-810-707075258</t>
  </si>
  <si>
    <t>1013-11-040-707075531</t>
  </si>
  <si>
    <t>جاری</t>
  </si>
  <si>
    <t>درآمد ثابت کیمیا (اونیکس)</t>
  </si>
  <si>
    <t>ارکیده (ارکیده)</t>
  </si>
  <si>
    <t>1013-10-810-707075937</t>
  </si>
  <si>
    <t>فولاد کاویان (فوکا)</t>
  </si>
  <si>
    <t>غنیلی/کوتاه مدت خاورمیانه نیایش</t>
  </si>
  <si>
    <t>مانا/کوتاه مدت خاورمیانه نیایش</t>
  </si>
  <si>
    <t>کیا/کوتاه مدت خاورمیانه نیایش</t>
  </si>
  <si>
    <t>پایا/کوتاه مدت خاورمیانه نیایش</t>
  </si>
  <si>
    <t>صنایع/کوتاه مدت خاورمیانه نیایش</t>
  </si>
  <si>
    <t>جاری خاورمیانه نیایش</t>
  </si>
  <si>
    <t>1013-10-810-707075257</t>
  </si>
  <si>
    <t>درامد حاصل از بازارگردانی</t>
  </si>
  <si>
    <t>با درآمد ثابت ماهور (ماهور)</t>
  </si>
  <si>
    <t>1403/10/30</t>
  </si>
  <si>
    <t>1403/11/30</t>
  </si>
  <si>
    <t>1403/12/30</t>
  </si>
  <si>
    <t>برای ماه منتهی به 1403/12/30</t>
  </si>
  <si>
    <t>از 1403/11/30 تا  1403/12/30</t>
  </si>
  <si>
    <t>از ابتدای سال مالی تا 1403/12/30</t>
  </si>
  <si>
    <t>گنجینه داریوش (توازن معیار) (گنجینه)</t>
  </si>
  <si>
    <t>اسنادخزانه-م2بودجه02-050923 (اخزا202)</t>
  </si>
  <si>
    <t>بلی</t>
  </si>
  <si>
    <t>1402/06/19</t>
  </si>
  <si>
    <t>1405/09/23</t>
  </si>
  <si>
    <t>درآمد حاصل از سرمایه­گذاری در سهام و حق تقدم سهام</t>
  </si>
  <si>
    <t>درآمد حاصل از سرمایه­گذاری در واحدهای صندوق های سرمایه­گذاری</t>
  </si>
  <si>
    <t>5-2</t>
  </si>
  <si>
    <t>0.33</t>
  </si>
  <si>
    <t>5.48</t>
  </si>
  <si>
    <t>0.82</t>
  </si>
  <si>
    <t>3.83</t>
  </si>
  <si>
    <t>0.15</t>
  </si>
  <si>
    <t>1.16</t>
  </si>
  <si>
    <t>0.00</t>
  </si>
  <si>
    <t>0.99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</si>
</sst>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\(#,##0\);"/>
    <numFmt numFmtId="166" formatCode="#,##0.00;\(#,##0.00\);"/>
    <numFmt numFmtId="172" formatCode="#,##0.000000;\(#,##0.0000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6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6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Alignment="1">
      <alignment horizontal="center" vertical="center" readingOrder="2"/>
    </xf>
    <xf numFmtId="165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166" fontId="4" fillId="0" borderId="0" xfId="0" applyNumberFormat="1" applyFont="1" applyAlignment="1">
      <alignment horizontal="center" vertical="center" wrapText="1" readingOrder="2"/>
    </xf>
    <xf numFmtId="165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6" fontId="18" fillId="0" borderId="0" xfId="0" applyNumberFormat="1" applyFont="1" applyAlignment="1">
      <alignment horizontal="center" vertical="center" wrapText="1" readingOrder="2"/>
    </xf>
    <xf numFmtId="166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24" fillId="0" borderId="0" xfId="0" applyFont="1" applyAlignment="1">
      <alignment horizontal="right" vertical="center"/>
    </xf>
    <xf numFmtId="165" fontId="14" fillId="0" borderId="0" xfId="0" applyNumberFormat="1" applyFont="1" applyAlignment="1">
      <alignment horizontal="center" vertical="center" readingOrder="2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6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166" fontId="14" fillId="0" borderId="11" xfId="0" applyNumberFormat="1" applyFont="1" applyBorder="1" applyAlignment="1">
      <alignment horizontal="center" vertical="center" readingOrder="2"/>
    </xf>
    <xf numFmtId="165" fontId="3" fillId="0" borderId="12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4" fontId="3" fillId="0" borderId="11" xfId="2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166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17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8</xdr:col>
      <xdr:colOff>285750</xdr:colOff>
      <xdr:row>36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B41B3A-56CC-4846-8A46-345FC4D3D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631850" y="57150"/>
          <a:ext cx="5772150" cy="76295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S10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1:I11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J1" sqref="J1:R1048576"/>
    </sheetView>
  </sheetViews>
  <sheetFormatPr defaultColWidth="9" defaultRowHeight="18"/>
  <cols>
    <col min="1" max="1" width="9" style="28" customWidth="1"/>
    <col min="2" max="8" width="9" style="28"/>
    <col min="9" max="9" width="4.875" style="28" customWidth="1"/>
    <col min="10" max="11" width="0" style="28" hidden="1" customWidth="1"/>
    <col min="12" max="13" width="9" style="2" hidden="1" customWidth="1"/>
    <col min="14" max="16" width="12.875" style="22" hidden="1" customWidth="1"/>
    <col min="17" max="18" width="9" style="2" hidden="1" customWidth="1"/>
    <col min="19" max="24" width="9" style="2"/>
    <col min="25" max="16384" width="9" style="28"/>
  </cols>
  <sheetData>
    <row r="3" spans="1:17" ht="27.75">
      <c r="D3" s="108"/>
      <c r="E3" s="109"/>
      <c r="F3" s="109"/>
    </row>
    <row r="6" spans="1:17" ht="1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  <c r="M6" s="21"/>
      <c r="N6" s="23"/>
      <c r="O6" s="23"/>
      <c r="P6" s="23"/>
      <c r="Q6" s="21"/>
    </row>
    <row r="7" spans="1:17" ht="1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1"/>
      <c r="N7" s="23"/>
      <c r="O7" s="23"/>
      <c r="P7" s="23"/>
      <c r="Q7" s="21"/>
    </row>
    <row r="8" spans="1:17" ht="15" customHeight="1">
      <c r="A8" s="36"/>
      <c r="B8" s="36"/>
      <c r="C8" s="36"/>
      <c r="D8" s="36"/>
      <c r="E8" s="36"/>
      <c r="F8" s="36"/>
      <c r="G8" s="36"/>
      <c r="H8" s="36"/>
      <c r="I8" s="36"/>
      <c r="J8" s="20"/>
      <c r="K8" s="20"/>
      <c r="L8" s="21"/>
      <c r="M8" s="21"/>
      <c r="N8" s="23"/>
      <c r="O8" s="23"/>
      <c r="P8" s="23"/>
      <c r="Q8" s="21"/>
    </row>
    <row r="9" spans="1:17" ht="15" customHeight="1">
      <c r="A9" s="36"/>
      <c r="B9" s="36"/>
      <c r="C9" s="36"/>
      <c r="D9" s="36"/>
      <c r="E9" s="36"/>
      <c r="F9" s="36"/>
      <c r="G9" s="36"/>
      <c r="H9" s="36"/>
      <c r="I9" s="36"/>
      <c r="J9" s="20"/>
      <c r="K9" s="20"/>
      <c r="L9" s="21"/>
      <c r="M9" s="21"/>
      <c r="N9" s="23" t="s">
        <v>112</v>
      </c>
      <c r="O9" s="23" t="s">
        <v>113</v>
      </c>
      <c r="P9" s="23" t="s">
        <v>114</v>
      </c>
      <c r="Q9" s="21"/>
    </row>
    <row r="10" spans="1:17" ht="15" customHeight="1">
      <c r="A10" s="36"/>
      <c r="B10" s="36"/>
      <c r="C10" s="36"/>
      <c r="D10" s="36"/>
      <c r="E10" s="36"/>
      <c r="F10" s="36"/>
      <c r="G10" s="36"/>
      <c r="H10" s="36"/>
      <c r="I10" s="36"/>
      <c r="J10" s="20"/>
      <c r="K10" s="20"/>
      <c r="L10" s="21"/>
      <c r="M10" s="21"/>
      <c r="N10" s="23" t="s">
        <v>138</v>
      </c>
      <c r="O10" s="23" t="s">
        <v>139</v>
      </c>
      <c r="P10" s="24">
        <v>856421290252</v>
      </c>
      <c r="Q10" s="21"/>
    </row>
    <row r="11" spans="1:17" ht="15" customHeight="1">
      <c r="A11" s="36"/>
      <c r="B11" s="36"/>
      <c r="C11" s="36"/>
      <c r="D11" s="36"/>
      <c r="E11" s="36"/>
      <c r="F11" s="36"/>
      <c r="G11" s="36"/>
      <c r="H11" s="36"/>
      <c r="I11" s="36"/>
      <c r="J11" s="20"/>
      <c r="K11" s="20"/>
      <c r="L11" s="21"/>
      <c r="M11" s="21"/>
      <c r="N11" s="23"/>
      <c r="O11" s="23"/>
      <c r="P11" s="23"/>
      <c r="Q11" s="21"/>
    </row>
    <row r="12" spans="1:17" ht="15" customHeight="1">
      <c r="A12" s="36"/>
      <c r="B12" s="36"/>
      <c r="C12" s="36"/>
      <c r="D12" s="36"/>
      <c r="E12" s="36"/>
      <c r="F12" s="36"/>
      <c r="G12" s="36"/>
      <c r="H12" s="36"/>
      <c r="I12" s="36"/>
      <c r="J12" s="20"/>
      <c r="K12" s="20"/>
      <c r="L12" s="21"/>
      <c r="M12" s="21"/>
      <c r="N12" s="23"/>
      <c r="O12" s="23"/>
      <c r="P12" s="23"/>
      <c r="Q12" s="21"/>
    </row>
    <row r="13" spans="1:17" ht="15" customHeight="1">
      <c r="A13" s="36"/>
      <c r="B13" s="36"/>
      <c r="C13" s="36"/>
      <c r="D13" s="36"/>
      <c r="E13" s="36"/>
      <c r="F13" s="36"/>
      <c r="G13" s="36"/>
      <c r="H13" s="36"/>
      <c r="I13" s="36"/>
      <c r="J13" s="20"/>
      <c r="K13" s="20"/>
      <c r="L13" s="21"/>
      <c r="M13" s="21"/>
      <c r="N13" s="23"/>
      <c r="O13" s="23"/>
      <c r="P13" s="23"/>
      <c r="Q13" s="21"/>
    </row>
    <row r="14" spans="1:17" ht="15" customHeight="1">
      <c r="A14" s="36"/>
      <c r="B14" s="36"/>
      <c r="C14" s="36"/>
      <c r="D14" s="36"/>
      <c r="E14" s="36"/>
      <c r="F14" s="36"/>
      <c r="G14" s="36"/>
      <c r="H14" s="36"/>
      <c r="I14" s="36"/>
      <c r="J14" s="20"/>
      <c r="K14" s="20"/>
      <c r="L14" s="21"/>
      <c r="M14" s="21"/>
      <c r="N14" s="23"/>
      <c r="O14" s="23"/>
      <c r="P14" s="23"/>
      <c r="Q14" s="21"/>
    </row>
    <row r="15" spans="1:17" ht="15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20"/>
      <c r="K15" s="20"/>
      <c r="L15" s="21"/>
      <c r="M15" s="21"/>
      <c r="N15" s="23" t="s">
        <v>140</v>
      </c>
      <c r="O15" s="23"/>
      <c r="P15" s="23"/>
      <c r="Q15" s="21"/>
    </row>
    <row r="16" spans="1:17" ht="15" customHeight="1">
      <c r="A16" s="106"/>
      <c r="B16" s="106"/>
      <c r="C16" s="106"/>
      <c r="D16" s="106"/>
      <c r="E16" s="106"/>
      <c r="F16" s="106"/>
      <c r="G16" s="106"/>
      <c r="H16" s="106"/>
      <c r="I16" s="106"/>
    </row>
    <row r="17" spans="1:14" ht="15" customHeight="1">
      <c r="A17" s="107"/>
      <c r="B17" s="107"/>
      <c r="C17" s="107"/>
      <c r="D17" s="107"/>
      <c r="E17" s="107"/>
      <c r="F17" s="107"/>
      <c r="G17" s="107"/>
      <c r="H17" s="107"/>
      <c r="I17" s="107"/>
      <c r="N17" s="22" t="s">
        <v>141</v>
      </c>
    </row>
    <row r="18" spans="1:14" ht="15" customHeight="1">
      <c r="A18" s="107"/>
      <c r="B18" s="107"/>
      <c r="C18" s="107"/>
      <c r="D18" s="107"/>
      <c r="E18" s="107"/>
      <c r="F18" s="107"/>
      <c r="G18" s="107"/>
      <c r="H18" s="107"/>
      <c r="I18" s="107"/>
    </row>
    <row r="19" spans="1:14" ht="15" customHeight="1">
      <c r="A19" s="107"/>
      <c r="B19" s="107"/>
      <c r="C19" s="107"/>
      <c r="D19" s="107"/>
      <c r="E19" s="107"/>
      <c r="F19" s="107"/>
      <c r="G19" s="107"/>
      <c r="H19" s="107"/>
      <c r="I19" s="107"/>
      <c r="N19" s="22" t="s">
        <v>142</v>
      </c>
    </row>
    <row r="20" spans="1:14" ht="15" customHeight="1">
      <c r="A20" s="107"/>
      <c r="B20" s="107"/>
      <c r="C20" s="107"/>
      <c r="D20" s="107"/>
      <c r="E20" s="107"/>
      <c r="F20" s="107"/>
      <c r="G20" s="107"/>
      <c r="H20" s="107"/>
      <c r="I20" s="107"/>
    </row>
    <row r="21" spans="1:14" ht="15" customHeight="1">
      <c r="A21" s="107"/>
      <c r="B21" s="107"/>
      <c r="C21" s="107"/>
      <c r="D21" s="107"/>
      <c r="E21" s="107"/>
      <c r="F21" s="107"/>
      <c r="G21" s="107"/>
      <c r="H21" s="107"/>
      <c r="I21" s="107"/>
    </row>
    <row r="22" spans="1:14" ht="15" customHeight="1">
      <c r="A22" s="107"/>
      <c r="B22" s="107"/>
      <c r="C22" s="107"/>
      <c r="D22" s="107"/>
      <c r="E22" s="107"/>
      <c r="F22" s="107"/>
      <c r="G22" s="107"/>
      <c r="H22" s="107"/>
      <c r="I22" s="107"/>
    </row>
    <row r="23" spans="1:14" ht="15" customHeight="1">
      <c r="A23" s="107"/>
      <c r="B23" s="107"/>
      <c r="C23" s="107"/>
      <c r="D23" s="107"/>
      <c r="E23" s="107"/>
      <c r="F23" s="107"/>
      <c r="G23" s="107"/>
      <c r="H23" s="107"/>
      <c r="I23" s="107"/>
    </row>
    <row r="24" spans="1:14" ht="15" customHeight="1">
      <c r="A24" s="36"/>
      <c r="B24" s="36"/>
      <c r="C24" s="36"/>
      <c r="D24" s="36"/>
      <c r="E24" s="36"/>
      <c r="F24" s="36"/>
      <c r="G24" s="36"/>
      <c r="H24" s="36"/>
      <c r="I24" s="36"/>
    </row>
    <row r="37" spans="6:8">
      <c r="F37" s="104"/>
      <c r="G37" s="105"/>
      <c r="H37" s="105"/>
    </row>
    <row r="38" spans="6:8">
      <c r="F38" s="105"/>
      <c r="G38" s="105"/>
      <c r="H38" s="105"/>
    </row>
    <row r="39" spans="6:8">
      <c r="F39" s="105"/>
      <c r="G39" s="105"/>
      <c r="H39" s="105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06" zoomScaleNormal="106" zoomScaleSheetLayoutView="106" workbookViewId="0">
      <selection activeCell="F18" sqref="F18"/>
    </sheetView>
  </sheetViews>
  <sheetFormatPr defaultColWidth="9" defaultRowHeight="18"/>
  <cols>
    <col min="1" max="1" width="21.375" style="27" bestFit="1" customWidth="1"/>
    <col min="2" max="2" width="14.25" style="27" customWidth="1"/>
    <col min="3" max="3" width="13" style="27" customWidth="1"/>
    <col min="4" max="4" width="17.25" style="27" customWidth="1"/>
    <col min="5" max="10" width="13" style="27" customWidth="1"/>
    <col min="11" max="11" width="9" style="28" customWidth="1"/>
    <col min="12" max="16384" width="9" style="28"/>
  </cols>
  <sheetData>
    <row r="1" spans="1:10" s="75" customFormat="1" ht="19.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5" customFormat="1" ht="19.5">
      <c r="A2" s="113" t="s">
        <v>63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s="75" customFormat="1" ht="19.5">
      <c r="A3" s="113" t="str">
        <f>'صفحه نخست'!N15</f>
        <v>برای ماه منتهی به 1403/12/30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75" customFormat="1" ht="21">
      <c r="A4" s="122" t="s">
        <v>84</v>
      </c>
      <c r="B4" s="122"/>
      <c r="C4" s="122"/>
      <c r="D4" s="122"/>
      <c r="E4" s="122"/>
      <c r="F4" s="77"/>
      <c r="G4" s="77"/>
      <c r="H4" s="77"/>
      <c r="I4" s="77"/>
      <c r="J4" s="77"/>
    </row>
    <row r="5" spans="1:10" ht="16.5" customHeight="1">
      <c r="A5" s="35"/>
      <c r="B5" s="105"/>
      <c r="C5" s="105"/>
      <c r="D5" s="105"/>
      <c r="E5" s="136" t="str">
        <f>'صفحه نخست'!N17</f>
        <v>از 1403/11/30 تا  1403/12/30</v>
      </c>
      <c r="F5" s="136"/>
      <c r="G5" s="136"/>
      <c r="H5" s="136" t="str">
        <f>'صفحه نخست'!N19</f>
        <v>از ابتدای سال مالی تا 1403/12/30</v>
      </c>
      <c r="I5" s="136"/>
      <c r="J5" s="136"/>
    </row>
    <row r="6" spans="1:10" ht="38.25" customHeight="1">
      <c r="A6" s="35" t="s">
        <v>65</v>
      </c>
      <c r="B6" s="86" t="s">
        <v>85</v>
      </c>
      <c r="C6" s="86" t="s">
        <v>30</v>
      </c>
      <c r="D6" s="86" t="s">
        <v>45</v>
      </c>
      <c r="E6" s="86" t="s">
        <v>86</v>
      </c>
      <c r="F6" s="86" t="s">
        <v>82</v>
      </c>
      <c r="G6" s="86" t="s">
        <v>87</v>
      </c>
      <c r="H6" s="86" t="s">
        <v>86</v>
      </c>
      <c r="I6" s="86" t="s">
        <v>82</v>
      </c>
      <c r="J6" s="86" t="s">
        <v>87</v>
      </c>
    </row>
    <row r="7" spans="1:10">
      <c r="A7" s="16" t="s">
        <v>130</v>
      </c>
      <c r="B7" s="16" t="s">
        <v>138</v>
      </c>
      <c r="C7" s="16" t="s">
        <v>61</v>
      </c>
      <c r="D7" s="16" t="s">
        <v>61</v>
      </c>
      <c r="E7" s="16">
        <v>4142</v>
      </c>
      <c r="F7" s="16">
        <v>0</v>
      </c>
      <c r="G7" s="16">
        <v>4142</v>
      </c>
      <c r="H7" s="16">
        <v>19351</v>
      </c>
      <c r="I7" s="16">
        <v>0</v>
      </c>
      <c r="J7" s="16">
        <v>19351</v>
      </c>
    </row>
    <row r="8" spans="1:10">
      <c r="A8" s="16" t="s">
        <v>131</v>
      </c>
      <c r="B8" s="16" t="s">
        <v>139</v>
      </c>
      <c r="C8" s="16" t="s">
        <v>61</v>
      </c>
      <c r="D8" s="16" t="s">
        <v>61</v>
      </c>
      <c r="E8" s="16">
        <v>16677</v>
      </c>
      <c r="F8" s="16">
        <v>0</v>
      </c>
      <c r="G8" s="16">
        <v>16677</v>
      </c>
      <c r="H8" s="16">
        <v>276708</v>
      </c>
      <c r="I8" s="16">
        <v>0</v>
      </c>
      <c r="J8" s="16">
        <v>276708</v>
      </c>
    </row>
    <row r="9" spans="1:10" s="2" customFormat="1" ht="15.75">
      <c r="A9" s="16" t="s">
        <v>129</v>
      </c>
      <c r="B9" s="16" t="s">
        <v>139</v>
      </c>
      <c r="C9" s="16" t="s">
        <v>61</v>
      </c>
      <c r="D9" s="16" t="s">
        <v>61</v>
      </c>
      <c r="E9" s="16">
        <v>6693</v>
      </c>
      <c r="F9" s="16">
        <v>0</v>
      </c>
      <c r="G9" s="16">
        <v>6693</v>
      </c>
      <c r="H9" s="16">
        <v>51818</v>
      </c>
      <c r="I9" s="16">
        <v>0</v>
      </c>
      <c r="J9" s="16">
        <v>51818</v>
      </c>
    </row>
    <row r="10" spans="1:10" s="2" customFormat="1" ht="15.75">
      <c r="A10" s="16" t="s">
        <v>132</v>
      </c>
      <c r="B10" s="16" t="s">
        <v>137</v>
      </c>
      <c r="C10" s="16" t="s">
        <v>61</v>
      </c>
      <c r="D10" s="16" t="s">
        <v>61</v>
      </c>
      <c r="E10" s="16">
        <v>0</v>
      </c>
      <c r="F10" s="16">
        <v>0</v>
      </c>
      <c r="G10" s="16">
        <v>0</v>
      </c>
      <c r="H10" s="16">
        <v>459125</v>
      </c>
      <c r="I10" s="16">
        <v>0</v>
      </c>
      <c r="J10" s="16">
        <v>459125</v>
      </c>
    </row>
    <row r="11" spans="1:10" s="2" customFormat="1" ht="23.1" customHeight="1" thickBot="1">
      <c r="A11" s="87" t="s">
        <v>16</v>
      </c>
      <c r="B11" s="88"/>
      <c r="C11" s="88"/>
      <c r="D11" s="88"/>
      <c r="E11" s="90">
        <f>SUM(E7:E10)</f>
        <v>27512</v>
      </c>
      <c r="F11" s="90">
        <f t="shared" ref="F11:J11" si="0">SUM(F7:F10)</f>
        <v>0</v>
      </c>
      <c r="G11" s="90">
        <f t="shared" si="0"/>
        <v>27512</v>
      </c>
      <c r="H11" s="90">
        <f t="shared" si="0"/>
        <v>807002</v>
      </c>
      <c r="I11" s="90">
        <f t="shared" si="0"/>
        <v>0</v>
      </c>
      <c r="J11" s="90">
        <f t="shared" si="0"/>
        <v>807002</v>
      </c>
    </row>
    <row r="12" spans="1:10" ht="23.1" customHeight="1" thickTop="1">
      <c r="A12" s="10" t="s">
        <v>17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4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20"/>
  <sheetViews>
    <sheetView rightToLeft="1" view="pageBreakPreview" zoomScale="110" zoomScaleNormal="100" zoomScaleSheetLayoutView="110" workbookViewId="0">
      <selection activeCell="I8" sqref="I8"/>
    </sheetView>
  </sheetViews>
  <sheetFormatPr defaultColWidth="9" defaultRowHeight="18"/>
  <cols>
    <col min="1" max="1" width="25.75" style="27" customWidth="1"/>
    <col min="2" max="2" width="13" style="27" customWidth="1"/>
    <col min="3" max="3" width="16.375" style="27" customWidth="1"/>
    <col min="4" max="4" width="19.5" style="27" customWidth="1"/>
    <col min="5" max="5" width="17.75" style="27" customWidth="1"/>
    <col min="6" max="6" width="1.125" style="27" customWidth="1"/>
    <col min="7" max="7" width="13" style="27" customWidth="1"/>
    <col min="8" max="8" width="17.75" style="27" customWidth="1"/>
    <col min="9" max="9" width="17.5" style="27" customWidth="1"/>
    <col min="10" max="10" width="16.75" style="27" customWidth="1"/>
    <col min="11" max="11" width="9" style="28" customWidth="1"/>
    <col min="12" max="16384" width="9" style="28"/>
  </cols>
  <sheetData>
    <row r="1" spans="1:10" s="75" customFormat="1" ht="2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75" customFormat="1" ht="21">
      <c r="A2" s="119" t="s">
        <v>63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s="75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s="75" customFormat="1" ht="21">
      <c r="A4" s="122" t="s">
        <v>88</v>
      </c>
      <c r="B4" s="122"/>
      <c r="C4" s="122"/>
      <c r="D4" s="122"/>
      <c r="E4" s="122"/>
      <c r="F4" s="78"/>
      <c r="G4" s="122"/>
      <c r="H4" s="122"/>
      <c r="I4" s="122"/>
      <c r="J4" s="122"/>
    </row>
    <row r="5" spans="1:10" ht="16.5" customHeight="1" thickBot="1">
      <c r="B5" s="140" t="str">
        <f>'صفحه نخست'!N17</f>
        <v>از 1403/11/30 تا  1403/12/30</v>
      </c>
      <c r="C5" s="140"/>
      <c r="D5" s="140"/>
      <c r="E5" s="140"/>
      <c r="F5" s="50"/>
      <c r="G5" s="140" t="str">
        <f>'صفحه نخست'!N19</f>
        <v>از ابتدای سال مالی تا 1403/12/30</v>
      </c>
      <c r="H5" s="140"/>
      <c r="I5" s="140"/>
      <c r="J5" s="140"/>
    </row>
    <row r="6" spans="1:10" ht="18.75" thickBot="1">
      <c r="A6" s="29" t="s">
        <v>65</v>
      </c>
      <c r="B6" s="29" t="s">
        <v>7</v>
      </c>
      <c r="C6" s="29" t="s">
        <v>89</v>
      </c>
      <c r="D6" s="29" t="s">
        <v>90</v>
      </c>
      <c r="E6" s="29" t="s">
        <v>91</v>
      </c>
      <c r="F6" s="35"/>
      <c r="G6" s="29" t="s">
        <v>7</v>
      </c>
      <c r="H6" s="29" t="s">
        <v>9</v>
      </c>
      <c r="I6" s="29" t="s">
        <v>90</v>
      </c>
      <c r="J6" s="48" t="s">
        <v>91</v>
      </c>
    </row>
    <row r="7" spans="1:10" s="2" customFormat="1" ht="31.5" customHeight="1">
      <c r="A7" s="16" t="s">
        <v>127</v>
      </c>
      <c r="B7" s="16">
        <v>0</v>
      </c>
      <c r="C7" s="16">
        <v>0</v>
      </c>
      <c r="D7" s="16">
        <v>0</v>
      </c>
      <c r="E7" s="16">
        <v>0</v>
      </c>
      <c r="F7" s="16"/>
      <c r="G7" s="16">
        <v>6610085</v>
      </c>
      <c r="H7" s="16">
        <v>81453792676</v>
      </c>
      <c r="I7" s="16">
        <v>-69590367261</v>
      </c>
      <c r="J7" s="16">
        <v>11863425415</v>
      </c>
    </row>
    <row r="8" spans="1:10" s="2" customFormat="1" ht="31.5" customHeight="1">
      <c r="A8" s="16" t="s">
        <v>136</v>
      </c>
      <c r="B8" s="16">
        <v>0</v>
      </c>
      <c r="C8" s="16">
        <v>0</v>
      </c>
      <c r="D8" s="16">
        <v>0</v>
      </c>
      <c r="E8" s="16">
        <v>0</v>
      </c>
      <c r="F8" s="16"/>
      <c r="G8" s="16">
        <v>5658870</v>
      </c>
      <c r="H8" s="16">
        <v>77143266560</v>
      </c>
      <c r="I8" s="16">
        <v>-75180030856</v>
      </c>
      <c r="J8" s="16">
        <v>1963235704</v>
      </c>
    </row>
    <row r="9" spans="1:10" s="2" customFormat="1" ht="31.5" customHeight="1">
      <c r="A9" s="16" t="s">
        <v>143</v>
      </c>
      <c r="B9" s="16">
        <v>1626652</v>
      </c>
      <c r="C9" s="16">
        <v>22491188729</v>
      </c>
      <c r="D9" s="16">
        <v>-22398316974</v>
      </c>
      <c r="E9" s="16">
        <v>92871755</v>
      </c>
      <c r="F9" s="16"/>
      <c r="G9" s="16">
        <v>1626652</v>
      </c>
      <c r="H9" s="16">
        <v>22491188729</v>
      </c>
      <c r="I9" s="16">
        <v>-22398316974</v>
      </c>
      <c r="J9" s="16">
        <v>92871755</v>
      </c>
    </row>
    <row r="10" spans="1:10" s="2" customFormat="1" ht="31.5" customHeight="1">
      <c r="A10" s="16" t="s">
        <v>119</v>
      </c>
      <c r="B10" s="16">
        <v>46262595</v>
      </c>
      <c r="C10" s="16">
        <v>637381841226</v>
      </c>
      <c r="D10" s="16">
        <v>-636839244984</v>
      </c>
      <c r="E10" s="16">
        <v>542596242</v>
      </c>
      <c r="F10" s="16"/>
      <c r="G10" s="16">
        <v>219117847</v>
      </c>
      <c r="H10" s="16">
        <v>2761904982787</v>
      </c>
      <c r="I10" s="16">
        <v>-2758899288117</v>
      </c>
      <c r="J10" s="16">
        <v>3005694670</v>
      </c>
    </row>
    <row r="11" spans="1:10" s="2" customFormat="1" ht="31.5" customHeight="1">
      <c r="A11" s="16" t="s">
        <v>125</v>
      </c>
      <c r="B11" s="16">
        <v>106740</v>
      </c>
      <c r="C11" s="16">
        <v>1284509121</v>
      </c>
      <c r="D11" s="16">
        <v>-1256302205</v>
      </c>
      <c r="E11" s="16">
        <v>28206916</v>
      </c>
      <c r="F11" s="16"/>
      <c r="G11" s="16">
        <v>247847</v>
      </c>
      <c r="H11" s="16">
        <v>2835350574</v>
      </c>
      <c r="I11" s="16">
        <v>-2782466814</v>
      </c>
      <c r="J11" s="16">
        <v>52883760</v>
      </c>
    </row>
    <row r="12" spans="1:10" s="2" customFormat="1" ht="31.5" customHeight="1">
      <c r="A12" s="16" t="s">
        <v>116</v>
      </c>
      <c r="B12" s="16">
        <v>63404230</v>
      </c>
      <c r="C12" s="16">
        <v>1079661880364</v>
      </c>
      <c r="D12" s="16">
        <v>-1079233444457</v>
      </c>
      <c r="E12" s="16">
        <v>428435907</v>
      </c>
      <c r="F12" s="16"/>
      <c r="G12" s="16">
        <v>146600991</v>
      </c>
      <c r="H12" s="16">
        <v>2408078831815</v>
      </c>
      <c r="I12" s="16">
        <v>-2406019613537</v>
      </c>
      <c r="J12" s="16">
        <v>2059218278</v>
      </c>
    </row>
    <row r="13" spans="1:10" s="2" customFormat="1" ht="31.5" customHeight="1">
      <c r="A13" s="16" t="s">
        <v>118</v>
      </c>
      <c r="B13" s="16">
        <v>202599</v>
      </c>
      <c r="C13" s="16">
        <v>2741579523</v>
      </c>
      <c r="D13" s="16">
        <v>-2727705924</v>
      </c>
      <c r="E13" s="16">
        <v>13873599</v>
      </c>
      <c r="F13" s="16"/>
      <c r="G13" s="16">
        <v>3734775</v>
      </c>
      <c r="H13" s="16">
        <v>46663489318</v>
      </c>
      <c r="I13" s="16">
        <v>-46300774978</v>
      </c>
      <c r="J13" s="16">
        <v>362714340</v>
      </c>
    </row>
    <row r="14" spans="1:10" s="2" customFormat="1" ht="31.5" customHeight="1">
      <c r="A14" s="16" t="s">
        <v>115</v>
      </c>
      <c r="B14" s="16">
        <v>333087664</v>
      </c>
      <c r="C14" s="16">
        <v>4679089774879</v>
      </c>
      <c r="D14" s="16">
        <v>-4676257619458</v>
      </c>
      <c r="E14" s="16">
        <v>2832155421</v>
      </c>
      <c r="F14" s="16"/>
      <c r="G14" s="16">
        <v>1988999708</v>
      </c>
      <c r="H14" s="16">
        <v>26395941139262</v>
      </c>
      <c r="I14" s="16">
        <v>-26379453120050</v>
      </c>
      <c r="J14" s="16">
        <v>16488019212</v>
      </c>
    </row>
    <row r="15" spans="1:10" s="2" customFormat="1" ht="31.5" customHeight="1">
      <c r="A15" s="16" t="s">
        <v>124</v>
      </c>
      <c r="B15" s="16">
        <v>10000</v>
      </c>
      <c r="C15" s="16">
        <v>153501217</v>
      </c>
      <c r="D15" s="16">
        <v>-151386436</v>
      </c>
      <c r="E15" s="16">
        <v>2114781</v>
      </c>
      <c r="F15" s="16"/>
      <c r="G15" s="16">
        <v>2037211</v>
      </c>
      <c r="H15" s="16">
        <v>29289337146</v>
      </c>
      <c r="I15" s="16">
        <v>-29168014735</v>
      </c>
      <c r="J15" s="16">
        <v>121322411</v>
      </c>
    </row>
    <row r="16" spans="1:10" s="2" customFormat="1" ht="31.5" customHeight="1">
      <c r="A16" s="16" t="s">
        <v>144</v>
      </c>
      <c r="B16" s="16">
        <v>11070</v>
      </c>
      <c r="C16" s="16">
        <v>6515392213</v>
      </c>
      <c r="D16" s="16">
        <v>-6524845175</v>
      </c>
      <c r="E16" s="16">
        <v>-9452962</v>
      </c>
      <c r="F16" s="16"/>
      <c r="G16" s="16">
        <v>11070</v>
      </c>
      <c r="H16" s="16">
        <v>6515392213</v>
      </c>
      <c r="I16" s="16">
        <v>-6524845175</v>
      </c>
      <c r="J16" s="16">
        <v>-9452962</v>
      </c>
    </row>
    <row r="17" spans="1:10" s="2" customFormat="1" ht="31.5" customHeight="1" thickBot="1">
      <c r="A17" s="89" t="s">
        <v>16</v>
      </c>
      <c r="B17" s="16"/>
      <c r="C17" s="90">
        <f>SUBTOTAL(9,C7:C16)</f>
        <v>6429319667272</v>
      </c>
      <c r="D17" s="90">
        <f>SUBTOTAL(9,D7:D16)</f>
        <v>-6425388865613</v>
      </c>
      <c r="E17" s="90">
        <f>SUBTOTAL(9,E7:E16)</f>
        <v>3930801659</v>
      </c>
      <c r="F17" s="16">
        <f>SUBTOTAL(9,F7:F16)</f>
        <v>0</v>
      </c>
      <c r="G17" s="16"/>
      <c r="H17" s="90">
        <f>SUBTOTAL(9,H7:H16)</f>
        <v>31832316771080</v>
      </c>
      <c r="I17" s="90">
        <f>SUBTOTAL(9,I7:I16)</f>
        <v>-31796316838497</v>
      </c>
      <c r="J17" s="90">
        <f>SUBTOTAL(9,J7:J16)</f>
        <v>35999932583</v>
      </c>
    </row>
    <row r="18" spans="1:10" ht="23.1" customHeight="1" thickTop="1">
      <c r="A18" s="10"/>
      <c r="B18" s="12"/>
      <c r="C18" s="12"/>
      <c r="D18" s="12"/>
      <c r="E18" s="12"/>
      <c r="F18" s="12"/>
      <c r="G18" s="11"/>
      <c r="H18" s="12"/>
      <c r="I18" s="12"/>
      <c r="J18" s="12"/>
    </row>
    <row r="20" spans="1:10">
      <c r="A20" s="137" t="s">
        <v>92</v>
      </c>
      <c r="B20" s="138"/>
      <c r="C20" s="138"/>
      <c r="D20" s="138"/>
      <c r="E20" s="138"/>
      <c r="F20" s="138"/>
      <c r="G20" s="138"/>
      <c r="H20" s="138"/>
      <c r="I20" s="138"/>
      <c r="J20" s="139"/>
    </row>
  </sheetData>
  <mergeCells count="8">
    <mergeCell ref="A1:J1"/>
    <mergeCell ref="A2:J2"/>
    <mergeCell ref="A3:J3"/>
    <mergeCell ref="A20:J20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8"/>
  <sheetViews>
    <sheetView rightToLeft="1" view="pageBreakPreview" zoomScale="110" zoomScaleNormal="100" zoomScaleSheetLayoutView="110" workbookViewId="0">
      <selection activeCell="G9" sqref="G9"/>
    </sheetView>
  </sheetViews>
  <sheetFormatPr defaultColWidth="9" defaultRowHeight="18"/>
  <cols>
    <col min="1" max="1" width="26.25" style="27" customWidth="1"/>
    <col min="2" max="2" width="13" style="27" customWidth="1"/>
    <col min="3" max="3" width="15.75" style="27" customWidth="1"/>
    <col min="4" max="4" width="16.25" style="27" customWidth="1"/>
    <col min="5" max="5" width="24.125" style="27" customWidth="1"/>
    <col min="6" max="6" width="13" style="27" customWidth="1"/>
    <col min="7" max="7" width="15.75" style="27" customWidth="1"/>
    <col min="8" max="8" width="16.25" style="27" customWidth="1"/>
    <col min="9" max="9" width="21.375" style="27" customWidth="1"/>
    <col min="10" max="10" width="9" style="28" customWidth="1"/>
    <col min="11" max="16384" width="9" style="28"/>
  </cols>
  <sheetData>
    <row r="1" spans="1:9" s="75" customFormat="1" ht="21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9" s="75" customFormat="1" ht="21">
      <c r="A2" s="119" t="s">
        <v>63</v>
      </c>
      <c r="B2" s="119"/>
      <c r="C2" s="119"/>
      <c r="D2" s="119"/>
      <c r="E2" s="119"/>
      <c r="F2" s="119"/>
      <c r="G2" s="119"/>
      <c r="H2" s="119"/>
      <c r="I2" s="119"/>
    </row>
    <row r="3" spans="1:9" s="75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</row>
    <row r="4" spans="1:9" s="75" customFormat="1" ht="21">
      <c r="A4" s="122" t="s">
        <v>93</v>
      </c>
      <c r="B4" s="122"/>
      <c r="C4" s="122"/>
      <c r="D4" s="122"/>
      <c r="E4" s="77"/>
      <c r="F4" s="77"/>
      <c r="G4" s="77"/>
      <c r="H4" s="77"/>
      <c r="I4" s="77"/>
    </row>
    <row r="5" spans="1:9" ht="16.5" customHeight="1" thickBot="1">
      <c r="B5" s="142" t="str">
        <f>'صفحه نخست'!N17</f>
        <v>از 1403/11/30 تا  1403/12/30</v>
      </c>
      <c r="C5" s="142"/>
      <c r="D5" s="142"/>
      <c r="E5" s="142"/>
      <c r="F5" s="142" t="str">
        <f>'صفحه نخست'!N19</f>
        <v>از ابتدای سال مالی تا 1403/12/30</v>
      </c>
      <c r="G5" s="142"/>
      <c r="H5" s="142"/>
      <c r="I5" s="142"/>
    </row>
    <row r="6" spans="1:9" ht="53.25" customHeight="1" thickBot="1">
      <c r="A6" s="29" t="s">
        <v>65</v>
      </c>
      <c r="B6" s="29" t="s">
        <v>7</v>
      </c>
      <c r="C6" s="29" t="s">
        <v>9</v>
      </c>
      <c r="D6" s="29" t="s">
        <v>90</v>
      </c>
      <c r="E6" s="29" t="s">
        <v>94</v>
      </c>
      <c r="F6" s="29" t="s">
        <v>7</v>
      </c>
      <c r="G6" s="29" t="s">
        <v>9</v>
      </c>
      <c r="H6" s="29" t="s">
        <v>90</v>
      </c>
      <c r="I6" s="29" t="s">
        <v>94</v>
      </c>
    </row>
    <row r="7" spans="1:9" ht="28.5" customHeight="1">
      <c r="A7" s="152" t="s">
        <v>127</v>
      </c>
      <c r="B7" s="16">
        <v>71173325</v>
      </c>
      <c r="C7" s="16">
        <v>783733950672</v>
      </c>
      <c r="D7" s="16">
        <v>-794625152420</v>
      </c>
      <c r="E7" s="16">
        <v>-10891201748</v>
      </c>
      <c r="F7" s="16">
        <v>71173325</v>
      </c>
      <c r="G7" s="16">
        <v>783733950672</v>
      </c>
      <c r="H7" s="16">
        <v>-770484727917</v>
      </c>
      <c r="I7" s="16">
        <v>13249222755</v>
      </c>
    </row>
    <row r="8" spans="1:9" ht="28.5" customHeight="1">
      <c r="A8" s="152" t="s">
        <v>143</v>
      </c>
      <c r="B8" s="16">
        <v>1278300</v>
      </c>
      <c r="C8" s="16">
        <v>17858336837</v>
      </c>
      <c r="D8" s="16">
        <v>-17601655785</v>
      </c>
      <c r="E8" s="16">
        <v>256681052</v>
      </c>
      <c r="F8" s="16">
        <v>1278300</v>
      </c>
      <c r="G8" s="16">
        <v>17858336837</v>
      </c>
      <c r="H8" s="16">
        <v>-17601655785</v>
      </c>
      <c r="I8" s="16">
        <v>256681052</v>
      </c>
    </row>
    <row r="9" spans="1:9" ht="28.5" customHeight="1">
      <c r="A9" s="152" t="s">
        <v>116</v>
      </c>
      <c r="B9" s="16">
        <v>1110777</v>
      </c>
      <c r="C9" s="16">
        <v>19028007214</v>
      </c>
      <c r="D9" s="16">
        <v>-19047391561</v>
      </c>
      <c r="E9" s="16">
        <v>-19384347</v>
      </c>
      <c r="F9" s="16">
        <v>1110777</v>
      </c>
      <c r="G9" s="16">
        <v>19028007214</v>
      </c>
      <c r="H9" s="16">
        <v>-18939367892</v>
      </c>
      <c r="I9" s="16">
        <v>88639322</v>
      </c>
    </row>
    <row r="10" spans="1:9" ht="28.5" customHeight="1">
      <c r="A10" s="152" t="s">
        <v>124</v>
      </c>
      <c r="B10" s="16">
        <v>233442</v>
      </c>
      <c r="C10" s="16">
        <v>3619072952</v>
      </c>
      <c r="D10" s="16">
        <v>-3558757335</v>
      </c>
      <c r="E10" s="16">
        <v>60315617</v>
      </c>
      <c r="F10" s="16">
        <v>233442</v>
      </c>
      <c r="G10" s="16">
        <v>3619072952</v>
      </c>
      <c r="H10" s="16">
        <v>-3558846182</v>
      </c>
      <c r="I10" s="16">
        <v>60226770</v>
      </c>
    </row>
    <row r="11" spans="1:9" ht="28.5" customHeight="1">
      <c r="A11" s="152" t="s">
        <v>115</v>
      </c>
      <c r="B11" s="16">
        <v>1136896</v>
      </c>
      <c r="C11" s="16">
        <v>16142180953</v>
      </c>
      <c r="D11" s="16">
        <v>-16173619513</v>
      </c>
      <c r="E11" s="16">
        <v>-31438560</v>
      </c>
      <c r="F11" s="16">
        <v>1136896</v>
      </c>
      <c r="G11" s="16">
        <v>16142180953</v>
      </c>
      <c r="H11" s="16">
        <v>-16169885745</v>
      </c>
      <c r="I11" s="16">
        <v>-27704792</v>
      </c>
    </row>
    <row r="12" spans="1:9" ht="28.5" customHeight="1">
      <c r="A12" s="152" t="s">
        <v>119</v>
      </c>
      <c r="B12" s="16">
        <v>434299</v>
      </c>
      <c r="C12" s="16">
        <v>5987126632</v>
      </c>
      <c r="D12" s="16">
        <v>-5974863145</v>
      </c>
      <c r="E12" s="16">
        <v>12263487</v>
      </c>
      <c r="F12" s="16">
        <v>434299</v>
      </c>
      <c r="G12" s="16">
        <v>5987126632</v>
      </c>
      <c r="H12" s="16">
        <v>-5959499766</v>
      </c>
      <c r="I12" s="16">
        <v>27626866</v>
      </c>
    </row>
    <row r="13" spans="1:9" ht="28.5" customHeight="1">
      <c r="A13" s="152" t="s">
        <v>125</v>
      </c>
      <c r="B13" s="16">
        <v>34290</v>
      </c>
      <c r="C13" s="16">
        <v>414694073</v>
      </c>
      <c r="D13" s="16">
        <v>-423967936</v>
      </c>
      <c r="E13" s="16">
        <v>-9273863</v>
      </c>
      <c r="F13" s="16">
        <v>34290</v>
      </c>
      <c r="G13" s="16">
        <v>414694073</v>
      </c>
      <c r="H13" s="16">
        <v>-414540940</v>
      </c>
      <c r="I13" s="16">
        <v>153133</v>
      </c>
    </row>
    <row r="14" spans="1:9" ht="28.5" customHeight="1" thickBot="1">
      <c r="A14" s="15" t="s">
        <v>16</v>
      </c>
      <c r="B14" s="16"/>
      <c r="C14" s="90">
        <f>SUBTOTAL(9,C7:C13)</f>
        <v>846783369333</v>
      </c>
      <c r="D14" s="90">
        <f>SUBTOTAL(9,D7:D13)</f>
        <v>-857405407695</v>
      </c>
      <c r="E14" s="90">
        <f>SUBTOTAL(9,E7:E13)</f>
        <v>-10622038362</v>
      </c>
      <c r="F14" s="16"/>
      <c r="G14" s="90">
        <f>SUBTOTAL(9,G7:G13)</f>
        <v>846783369333</v>
      </c>
      <c r="H14" s="90">
        <f>SUBTOTAL(9,H7:H13)</f>
        <v>-833128524227</v>
      </c>
      <c r="I14" s="90">
        <f>SUBTOTAL(9,I7:I13)</f>
        <v>13654845106</v>
      </c>
    </row>
    <row r="15" spans="1:9" ht="23.1" customHeight="1" thickTop="1">
      <c r="A15" s="13" t="s">
        <v>17</v>
      </c>
      <c r="B15" s="47"/>
      <c r="C15" s="46"/>
      <c r="D15" s="46"/>
      <c r="E15" s="46"/>
      <c r="F15" s="47"/>
      <c r="G15" s="46"/>
      <c r="H15" s="46"/>
      <c r="I15" s="46"/>
    </row>
    <row r="16" spans="1:9">
      <c r="A16" s="35"/>
      <c r="B16" s="35"/>
      <c r="C16" s="35"/>
      <c r="D16" s="35"/>
      <c r="E16" s="35"/>
      <c r="F16" s="35"/>
      <c r="G16" s="35"/>
      <c r="H16" s="35"/>
      <c r="I16" s="35"/>
    </row>
    <row r="17" spans="1:9">
      <c r="A17" s="35"/>
      <c r="B17" s="35"/>
      <c r="C17" s="35"/>
      <c r="D17" s="35"/>
      <c r="E17" s="35"/>
      <c r="F17" s="35"/>
      <c r="G17" s="35"/>
      <c r="H17" s="35"/>
      <c r="I17" s="35"/>
    </row>
    <row r="18" spans="1:9">
      <c r="A18" s="141" t="s">
        <v>92</v>
      </c>
      <c r="B18" s="141"/>
      <c r="C18" s="141"/>
      <c r="D18" s="141"/>
      <c r="E18" s="141"/>
      <c r="F18" s="141"/>
      <c r="G18" s="141"/>
      <c r="H18" s="141"/>
      <c r="I18" s="141"/>
    </row>
  </sheetData>
  <mergeCells count="7">
    <mergeCell ref="A18:I18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2"/>
  <sheetViews>
    <sheetView rightToLeft="1" view="pageBreakPreview" zoomScale="106" zoomScaleNormal="100" zoomScaleSheetLayoutView="106" workbookViewId="0">
      <selection activeCell="H17" sqref="H17"/>
    </sheetView>
  </sheetViews>
  <sheetFormatPr defaultColWidth="9" defaultRowHeight="18"/>
  <cols>
    <col min="1" max="9" width="13" style="27" customWidth="1"/>
    <col min="10" max="10" width="9" style="28" customWidth="1"/>
    <col min="11" max="16384" width="9" style="28"/>
  </cols>
  <sheetData>
    <row r="1" spans="1:9" s="75" customFormat="1" ht="19.5">
      <c r="A1" s="113" t="s">
        <v>0</v>
      </c>
      <c r="B1" s="113"/>
      <c r="C1" s="113"/>
      <c r="D1" s="113"/>
      <c r="E1" s="113"/>
      <c r="F1" s="113"/>
      <c r="G1" s="113"/>
      <c r="H1" s="113"/>
      <c r="I1" s="113"/>
    </row>
    <row r="2" spans="1:9" s="75" customFormat="1" ht="19.5">
      <c r="A2" s="113" t="s">
        <v>63</v>
      </c>
      <c r="B2" s="113"/>
      <c r="C2" s="113"/>
      <c r="D2" s="113"/>
      <c r="E2" s="113"/>
      <c r="F2" s="113"/>
      <c r="G2" s="113"/>
      <c r="H2" s="113"/>
      <c r="I2" s="113"/>
    </row>
    <row r="3" spans="1:9" s="75" customFormat="1" ht="19.5">
      <c r="A3" s="113" t="str">
        <f>'صفحه نخست'!N15</f>
        <v>برای ماه منتهی به 1403/12/30</v>
      </c>
      <c r="B3" s="113"/>
      <c r="C3" s="113"/>
      <c r="D3" s="113"/>
      <c r="E3" s="113"/>
      <c r="F3" s="113"/>
      <c r="G3" s="113"/>
      <c r="H3" s="113"/>
      <c r="I3" s="113"/>
    </row>
    <row r="4" spans="1:9" s="75" customFormat="1" ht="19.5">
      <c r="A4" s="117" t="s">
        <v>95</v>
      </c>
      <c r="B4" s="117"/>
      <c r="C4" s="117"/>
      <c r="D4" s="117"/>
      <c r="E4" s="117"/>
      <c r="F4" s="117"/>
      <c r="G4" s="117"/>
      <c r="H4" s="117"/>
      <c r="I4" s="117"/>
    </row>
    <row r="6" spans="1:9" ht="19.5" customHeight="1">
      <c r="A6" s="37"/>
      <c r="B6" s="140" t="str">
        <f>'صفحه نخست'!N17</f>
        <v>از 1403/11/30 تا  1403/12/30</v>
      </c>
      <c r="C6" s="140"/>
      <c r="D6" s="140"/>
      <c r="E6" s="140"/>
      <c r="F6" s="140" t="str">
        <f>'صفحه نخست'!N19</f>
        <v>از ابتدای سال مالی تا 1403/12/30</v>
      </c>
      <c r="G6" s="140"/>
      <c r="H6" s="140"/>
      <c r="I6" s="140"/>
    </row>
    <row r="7" spans="1:9" ht="20.25" customHeight="1">
      <c r="A7" s="146"/>
      <c r="B7" s="143" t="s">
        <v>96</v>
      </c>
      <c r="C7" s="143" t="s">
        <v>97</v>
      </c>
      <c r="D7" s="145" t="s">
        <v>98</v>
      </c>
      <c r="E7" s="145" t="s">
        <v>16</v>
      </c>
      <c r="F7" s="145" t="s">
        <v>96</v>
      </c>
      <c r="G7" s="145" t="s">
        <v>97</v>
      </c>
      <c r="H7" s="145" t="s">
        <v>98</v>
      </c>
      <c r="I7" s="145" t="s">
        <v>16</v>
      </c>
    </row>
    <row r="8" spans="1:9" ht="20.25" customHeight="1">
      <c r="A8" s="105"/>
      <c r="B8" s="144"/>
      <c r="C8" s="144"/>
      <c r="D8" s="136"/>
      <c r="E8" s="136"/>
      <c r="F8" s="136"/>
      <c r="G8" s="136"/>
      <c r="H8" s="136"/>
      <c r="I8" s="136"/>
    </row>
    <row r="9" spans="1:9">
      <c r="A9" s="105"/>
      <c r="B9" s="38" t="s">
        <v>99</v>
      </c>
      <c r="C9" s="38" t="s">
        <v>100</v>
      </c>
      <c r="D9" s="38" t="s">
        <v>101</v>
      </c>
      <c r="E9" s="140"/>
      <c r="F9" s="38" t="s">
        <v>101</v>
      </c>
      <c r="G9" s="38" t="s">
        <v>101</v>
      </c>
      <c r="H9" s="38" t="s">
        <v>101</v>
      </c>
      <c r="I9" s="140"/>
    </row>
    <row r="10" spans="1:9">
      <c r="A10" s="16" t="s">
        <v>144</v>
      </c>
      <c r="B10" s="16">
        <v>0</v>
      </c>
      <c r="C10" s="16">
        <v>0</v>
      </c>
      <c r="D10" s="16">
        <v>-9452962</v>
      </c>
      <c r="E10" s="16">
        <v>-9452962</v>
      </c>
      <c r="F10" s="16">
        <v>0</v>
      </c>
      <c r="G10" s="16">
        <v>0</v>
      </c>
      <c r="H10" s="16">
        <v>-9452962</v>
      </c>
      <c r="I10" s="16">
        <v>-9452962</v>
      </c>
    </row>
    <row r="11" spans="1:9" ht="23.1" customHeight="1">
      <c r="A11" s="10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3.1" customHeight="1">
      <c r="A12" s="44" t="s">
        <v>17</v>
      </c>
      <c r="B12" s="46"/>
      <c r="C12" s="46"/>
      <c r="D12" s="46"/>
      <c r="E12" s="46"/>
      <c r="F12" s="46"/>
      <c r="G12" s="46"/>
      <c r="H12" s="46"/>
      <c r="I12" s="4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1"/>
  <sheetViews>
    <sheetView rightToLeft="1" view="pageBreakPreview" zoomScale="106" zoomScaleNormal="110" zoomScaleSheetLayoutView="106" workbookViewId="0">
      <selection activeCell="E18" sqref="E18"/>
    </sheetView>
  </sheetViews>
  <sheetFormatPr defaultColWidth="9" defaultRowHeight="18"/>
  <cols>
    <col min="1" max="1" width="22.375" style="27" customWidth="1"/>
    <col min="2" max="2" width="13" style="27" customWidth="1"/>
    <col min="3" max="3" width="13.5" style="27" customWidth="1"/>
    <col min="4" max="4" width="13" style="27" customWidth="1"/>
    <col min="5" max="5" width="15" style="27" customWidth="1"/>
    <col min="6" max="6" width="16.875" style="27" customWidth="1"/>
    <col min="7" max="7" width="1.375" style="27" customWidth="1"/>
    <col min="8" max="8" width="13" style="27" customWidth="1"/>
    <col min="9" max="9" width="15.125" style="27" customWidth="1"/>
    <col min="10" max="10" width="11.875" style="27" bestFit="1" customWidth="1"/>
    <col min="11" max="11" width="13.875" style="27" bestFit="1" customWidth="1"/>
    <col min="12" max="12" width="16.875" style="27" customWidth="1"/>
    <col min="13" max="13" width="9" style="27" customWidth="1"/>
    <col min="14" max="16384" width="9" style="27"/>
  </cols>
  <sheetData>
    <row r="1" spans="1:13" s="77" customFormat="1" ht="19.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s="77" customFormat="1" ht="19.5">
      <c r="A2" s="113" t="s">
        <v>63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3" s="77" customFormat="1" ht="19.5">
      <c r="A3" s="113" t="str">
        <f>'صفحه نخست'!N15</f>
        <v>برای ماه منتهی به 1403/12/30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5" spans="1:13" s="77" customFormat="1" ht="19.5">
      <c r="A5" s="117" t="s">
        <v>102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7" spans="1:13" ht="19.5" customHeight="1">
      <c r="A7" s="40"/>
      <c r="B7" s="140" t="str">
        <f>'صفحه نخست'!N17</f>
        <v>از 1403/11/30 تا  1403/12/30</v>
      </c>
      <c r="C7" s="140"/>
      <c r="D7" s="140"/>
      <c r="E7" s="140"/>
      <c r="F7" s="140"/>
      <c r="G7" s="43"/>
      <c r="H7" s="140" t="str">
        <f>'صفحه نخست'!N19</f>
        <v>از ابتدای سال مالی تا 1403/12/30</v>
      </c>
      <c r="I7" s="140"/>
      <c r="J7" s="140"/>
      <c r="K7" s="140"/>
      <c r="L7" s="140"/>
    </row>
    <row r="8" spans="1:13" ht="19.5" customHeight="1">
      <c r="A8" s="105" t="s">
        <v>103</v>
      </c>
      <c r="B8" s="145" t="s">
        <v>104</v>
      </c>
      <c r="C8" s="145" t="s">
        <v>97</v>
      </c>
      <c r="D8" s="145" t="s">
        <v>98</v>
      </c>
      <c r="E8" s="145" t="s">
        <v>16</v>
      </c>
      <c r="F8" s="145"/>
      <c r="G8" s="43"/>
      <c r="H8" s="145" t="s">
        <v>104</v>
      </c>
      <c r="I8" s="145" t="s">
        <v>97</v>
      </c>
      <c r="J8" s="145" t="s">
        <v>98</v>
      </c>
      <c r="K8" s="145" t="s">
        <v>16</v>
      </c>
      <c r="L8" s="145"/>
    </row>
    <row r="9" spans="1:13" ht="18.75" customHeight="1">
      <c r="A9" s="105"/>
      <c r="B9" s="136"/>
      <c r="C9" s="136"/>
      <c r="D9" s="136"/>
      <c r="E9" s="140"/>
      <c r="F9" s="140"/>
      <c r="G9" s="43"/>
      <c r="H9" s="136"/>
      <c r="I9" s="136"/>
      <c r="J9" s="136"/>
      <c r="K9" s="140"/>
      <c r="L9" s="140"/>
    </row>
    <row r="10" spans="1:13" s="35" customFormat="1" ht="28.5" customHeight="1" thickBot="1">
      <c r="A10" s="142"/>
      <c r="B10" s="38" t="s">
        <v>99</v>
      </c>
      <c r="C10" s="38" t="s">
        <v>101</v>
      </c>
      <c r="D10" s="38" t="s">
        <v>101</v>
      </c>
      <c r="E10" s="41" t="s">
        <v>57</v>
      </c>
      <c r="F10" s="41" t="s">
        <v>105</v>
      </c>
      <c r="G10" s="43"/>
      <c r="H10" s="38" t="s">
        <v>99</v>
      </c>
      <c r="I10" s="38" t="s">
        <v>101</v>
      </c>
      <c r="J10" s="38" t="s">
        <v>101</v>
      </c>
      <c r="K10" s="41" t="s">
        <v>57</v>
      </c>
      <c r="L10" s="41" t="s">
        <v>105</v>
      </c>
    </row>
    <row r="11" spans="1:13" s="14" customFormat="1" ht="23.1" customHeight="1">
      <c r="A11" s="16" t="s">
        <v>127</v>
      </c>
      <c r="B11" s="16">
        <v>0</v>
      </c>
      <c r="C11" s="16">
        <v>-10891201748</v>
      </c>
      <c r="D11" s="16">
        <v>0</v>
      </c>
      <c r="E11" s="16">
        <v>-10891201748</v>
      </c>
      <c r="F11" s="16">
        <v>-146.47</v>
      </c>
      <c r="G11" s="16"/>
      <c r="H11" s="16">
        <v>0</v>
      </c>
      <c r="I11" s="16">
        <v>13249222755</v>
      </c>
      <c r="J11" s="16">
        <v>11863425415</v>
      </c>
      <c r="K11" s="16">
        <v>25112648170</v>
      </c>
      <c r="L11" s="16">
        <v>33.880000000000003</v>
      </c>
      <c r="M11" s="72"/>
    </row>
    <row r="12" spans="1:13" s="14" customFormat="1" ht="23.1" customHeight="1">
      <c r="A12" s="16" t="s">
        <v>143</v>
      </c>
      <c r="B12" s="16">
        <v>0</v>
      </c>
      <c r="C12" s="16">
        <v>256681052</v>
      </c>
      <c r="D12" s="16">
        <v>92871755</v>
      </c>
      <c r="E12" s="16">
        <v>349552807</v>
      </c>
      <c r="F12" s="16">
        <v>4.7</v>
      </c>
      <c r="G12" s="16"/>
      <c r="H12" s="16">
        <v>0</v>
      </c>
      <c r="I12" s="16">
        <v>256681052</v>
      </c>
      <c r="J12" s="16">
        <v>92871755</v>
      </c>
      <c r="K12" s="16">
        <v>349552807</v>
      </c>
      <c r="L12" s="16">
        <v>0.47</v>
      </c>
      <c r="M12" s="72"/>
    </row>
    <row r="13" spans="1:13" s="14" customFormat="1" ht="23.1" customHeight="1">
      <c r="A13" s="16" t="s">
        <v>116</v>
      </c>
      <c r="B13" s="16">
        <v>0</v>
      </c>
      <c r="C13" s="16">
        <v>-19384347</v>
      </c>
      <c r="D13" s="16">
        <v>428435907</v>
      </c>
      <c r="E13" s="16">
        <v>409051560</v>
      </c>
      <c r="F13" s="16">
        <v>5.5</v>
      </c>
      <c r="G13" s="16"/>
      <c r="H13" s="16">
        <v>0</v>
      </c>
      <c r="I13" s="16">
        <v>88639322</v>
      </c>
      <c r="J13" s="16">
        <v>2059218278</v>
      </c>
      <c r="K13" s="16">
        <v>2147857600</v>
      </c>
      <c r="L13" s="16">
        <v>2.9</v>
      </c>
      <c r="M13" s="72"/>
    </row>
    <row r="14" spans="1:13" s="14" customFormat="1" ht="23.1" customHeight="1">
      <c r="A14" s="16" t="s">
        <v>124</v>
      </c>
      <c r="B14" s="16">
        <v>0</v>
      </c>
      <c r="C14" s="16">
        <v>60315617</v>
      </c>
      <c r="D14" s="16">
        <v>2114781</v>
      </c>
      <c r="E14" s="16">
        <v>62430398</v>
      </c>
      <c r="F14" s="16">
        <v>0.84</v>
      </c>
      <c r="G14" s="16"/>
      <c r="H14" s="16">
        <v>0</v>
      </c>
      <c r="I14" s="16">
        <v>60226770</v>
      </c>
      <c r="J14" s="16">
        <v>121322411</v>
      </c>
      <c r="K14" s="16">
        <v>181549181</v>
      </c>
      <c r="L14" s="16">
        <v>0.24</v>
      </c>
      <c r="M14" s="72"/>
    </row>
    <row r="15" spans="1:13" s="14" customFormat="1" ht="23.1" customHeight="1">
      <c r="A15" s="16" t="s">
        <v>118</v>
      </c>
      <c r="B15" s="16">
        <v>0</v>
      </c>
      <c r="C15" s="16">
        <v>0</v>
      </c>
      <c r="D15" s="16">
        <v>13873599</v>
      </c>
      <c r="E15" s="16">
        <v>13873599</v>
      </c>
      <c r="F15" s="16">
        <v>0.19</v>
      </c>
      <c r="G15" s="16"/>
      <c r="H15" s="16">
        <v>0</v>
      </c>
      <c r="I15" s="16">
        <v>0</v>
      </c>
      <c r="J15" s="16">
        <v>362714340</v>
      </c>
      <c r="K15" s="16">
        <v>362714340</v>
      </c>
      <c r="L15" s="16">
        <v>0.49</v>
      </c>
      <c r="M15" s="72"/>
    </row>
    <row r="16" spans="1:13" s="14" customFormat="1" ht="23.1" customHeight="1">
      <c r="A16" s="16" t="s">
        <v>136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/>
      <c r="H16" s="16">
        <v>0</v>
      </c>
      <c r="I16" s="16">
        <v>0</v>
      </c>
      <c r="J16" s="16">
        <v>1963235704</v>
      </c>
      <c r="K16" s="16">
        <v>1963235704</v>
      </c>
      <c r="L16" s="16">
        <v>2.65</v>
      </c>
      <c r="M16" s="72"/>
    </row>
    <row r="17" spans="1:13" s="14" customFormat="1" ht="23.1" customHeight="1">
      <c r="A17" s="16" t="s">
        <v>115</v>
      </c>
      <c r="B17" s="16">
        <v>0</v>
      </c>
      <c r="C17" s="16">
        <v>-31438560</v>
      </c>
      <c r="D17" s="16">
        <v>2832155421</v>
      </c>
      <c r="E17" s="16">
        <v>2800716861</v>
      </c>
      <c r="F17" s="16">
        <v>37.659999999999997</v>
      </c>
      <c r="G17" s="16"/>
      <c r="H17" s="16">
        <v>0</v>
      </c>
      <c r="I17" s="16">
        <v>-27704792</v>
      </c>
      <c r="J17" s="16">
        <v>16488019212</v>
      </c>
      <c r="K17" s="16">
        <v>16460314420</v>
      </c>
      <c r="L17" s="16">
        <v>22.21</v>
      </c>
      <c r="M17" s="72"/>
    </row>
    <row r="18" spans="1:13" s="14" customFormat="1" ht="23.1" customHeight="1">
      <c r="A18" s="16" t="s">
        <v>119</v>
      </c>
      <c r="B18" s="16">
        <v>0</v>
      </c>
      <c r="C18" s="16">
        <v>12263487</v>
      </c>
      <c r="D18" s="16">
        <v>542596242</v>
      </c>
      <c r="E18" s="16">
        <v>554859729</v>
      </c>
      <c r="F18" s="16">
        <v>7.46</v>
      </c>
      <c r="G18" s="16"/>
      <c r="H18" s="16"/>
      <c r="I18" s="16">
        <v>27626866</v>
      </c>
      <c r="J18" s="16">
        <v>3005694670</v>
      </c>
      <c r="K18" s="16">
        <v>3033321536</v>
      </c>
      <c r="L18" s="16">
        <v>4.09</v>
      </c>
      <c r="M18" s="72"/>
    </row>
    <row r="19" spans="1:13" s="14" customFormat="1" ht="23.1" customHeight="1">
      <c r="A19" s="16" t="s">
        <v>125</v>
      </c>
      <c r="B19" s="16">
        <v>0</v>
      </c>
      <c r="C19" s="16">
        <v>-9273863</v>
      </c>
      <c r="D19" s="16">
        <v>28206916</v>
      </c>
      <c r="E19" s="16">
        <v>18933053</v>
      </c>
      <c r="F19" s="16">
        <v>0.25</v>
      </c>
      <c r="G19" s="16"/>
      <c r="H19" s="16">
        <v>0</v>
      </c>
      <c r="I19" s="16">
        <v>153133</v>
      </c>
      <c r="J19" s="16">
        <v>52883760</v>
      </c>
      <c r="K19" s="16">
        <v>53036893</v>
      </c>
      <c r="L19" s="16">
        <v>7.0000000000000007E-2</v>
      </c>
      <c r="M19" s="72"/>
    </row>
    <row r="20" spans="1:13" s="14" customFormat="1" ht="23.1" customHeight="1" thickBot="1">
      <c r="A20" s="15" t="s">
        <v>16</v>
      </c>
      <c r="B20" s="96">
        <f t="shared" ref="B20:L20" si="0">SUBTOTAL(9,B11:B19)</f>
        <v>0</v>
      </c>
      <c r="C20" s="96">
        <f t="shared" si="0"/>
        <v>-10622038362</v>
      </c>
      <c r="D20" s="96">
        <f t="shared" si="0"/>
        <v>3940254621</v>
      </c>
      <c r="E20" s="96">
        <f t="shared" si="0"/>
        <v>-6681783741</v>
      </c>
      <c r="F20" s="97">
        <f>SUBTOTAL(9,F11:F19)</f>
        <v>-89.870000000000019</v>
      </c>
      <c r="G20" s="85">
        <f t="shared" si="0"/>
        <v>0</v>
      </c>
      <c r="H20" s="96">
        <f t="shared" si="0"/>
        <v>0</v>
      </c>
      <c r="I20" s="96">
        <f t="shared" si="0"/>
        <v>13654845106</v>
      </c>
      <c r="J20" s="96">
        <f t="shared" si="0"/>
        <v>36009385545</v>
      </c>
      <c r="K20" s="96">
        <f t="shared" si="0"/>
        <v>49664230651</v>
      </c>
      <c r="L20" s="97">
        <f t="shared" si="0"/>
        <v>67</v>
      </c>
    </row>
    <row r="21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D17" sqref="D17"/>
    </sheetView>
  </sheetViews>
  <sheetFormatPr defaultColWidth="13" defaultRowHeight="18"/>
  <cols>
    <col min="1" max="1" width="17.875" style="27" customWidth="1"/>
    <col min="2" max="2" width="17.75" style="27" customWidth="1"/>
    <col min="3" max="3" width="24.875" style="27" customWidth="1"/>
    <col min="4" max="4" width="21.5" style="27" customWidth="1"/>
    <col min="5" max="5" width="24.875" style="27" customWidth="1"/>
    <col min="6" max="6" width="21.5" style="27" customWidth="1"/>
    <col min="7" max="8" width="13" style="28" customWidth="1"/>
    <col min="9" max="16384" width="13" style="28"/>
  </cols>
  <sheetData>
    <row r="1" spans="1:7" s="75" customFormat="1" ht="19.5">
      <c r="A1" s="113" t="s">
        <v>0</v>
      </c>
      <c r="B1" s="113"/>
      <c r="C1" s="113"/>
      <c r="D1" s="113"/>
      <c r="E1" s="113"/>
      <c r="F1" s="113"/>
    </row>
    <row r="2" spans="1:7" s="75" customFormat="1" ht="19.5">
      <c r="A2" s="113" t="s">
        <v>63</v>
      </c>
      <c r="B2" s="113"/>
      <c r="C2" s="113"/>
      <c r="D2" s="113"/>
      <c r="E2" s="113"/>
      <c r="F2" s="113"/>
    </row>
    <row r="3" spans="1:7" s="75" customFormat="1" ht="19.5">
      <c r="A3" s="113" t="str">
        <f>'صفحه نخست'!N15</f>
        <v>برای ماه منتهی به 1403/12/30</v>
      </c>
      <c r="B3" s="113"/>
      <c r="C3" s="113"/>
      <c r="D3" s="113"/>
      <c r="E3" s="113"/>
      <c r="F3" s="113"/>
    </row>
    <row r="4" spans="1:7" s="75" customFormat="1" ht="19.5">
      <c r="A4" s="117" t="s">
        <v>106</v>
      </c>
      <c r="B4" s="117"/>
      <c r="C4" s="117"/>
      <c r="D4" s="117"/>
      <c r="E4" s="117"/>
      <c r="F4" s="117"/>
    </row>
    <row r="5" spans="1:7">
      <c r="A5" s="40"/>
      <c r="B5" s="40"/>
      <c r="C5" s="40"/>
      <c r="D5" s="40"/>
      <c r="E5" s="40"/>
      <c r="F5" s="40"/>
    </row>
    <row r="6" spans="1:7" ht="37.5" customHeight="1">
      <c r="A6" s="147" t="s">
        <v>107</v>
      </c>
      <c r="B6" s="147"/>
      <c r="C6" s="148" t="str">
        <f>'صفحه نخست'!N17</f>
        <v>از 1403/11/30 تا  1403/12/30</v>
      </c>
      <c r="D6" s="148"/>
      <c r="E6" s="147" t="str">
        <f>'صفحه نخست'!N19</f>
        <v>از ابتدای سال مالی تا 1403/12/30</v>
      </c>
      <c r="F6" s="147"/>
      <c r="G6" s="42"/>
    </row>
    <row r="7" spans="1:7" ht="59.25" customHeight="1">
      <c r="A7" s="39" t="s">
        <v>108</v>
      </c>
      <c r="B7" s="43" t="s">
        <v>54</v>
      </c>
      <c r="C7" s="43" t="s">
        <v>109</v>
      </c>
      <c r="D7" s="43" t="s">
        <v>110</v>
      </c>
      <c r="E7" s="43" t="s">
        <v>109</v>
      </c>
      <c r="F7" s="43" t="s">
        <v>110</v>
      </c>
      <c r="G7" s="27"/>
    </row>
    <row r="8" spans="1:7" ht="22.5" customHeight="1">
      <c r="A8" s="43"/>
      <c r="B8" s="43"/>
      <c r="C8" s="42" t="s">
        <v>99</v>
      </c>
      <c r="D8" s="43"/>
      <c r="E8" s="42" t="s">
        <v>99</v>
      </c>
      <c r="F8" s="43"/>
      <c r="G8" s="27"/>
    </row>
    <row r="9" spans="1:7" ht="22.5" customHeight="1">
      <c r="A9" s="15" t="s">
        <v>131</v>
      </c>
      <c r="B9" s="15" t="s">
        <v>120</v>
      </c>
      <c r="C9" s="16">
        <v>16677</v>
      </c>
      <c r="D9" s="1" t="s">
        <v>151</v>
      </c>
      <c r="E9" s="16">
        <v>276708</v>
      </c>
      <c r="F9" s="103" t="s">
        <v>152</v>
      </c>
      <c r="G9" s="27"/>
    </row>
    <row r="10" spans="1:7" ht="22.5" customHeight="1">
      <c r="A10" s="15" t="s">
        <v>130</v>
      </c>
      <c r="B10" s="15" t="s">
        <v>121</v>
      </c>
      <c r="C10" s="16">
        <v>4142</v>
      </c>
      <c r="D10" s="103" t="s">
        <v>153</v>
      </c>
      <c r="E10" s="16">
        <v>19351</v>
      </c>
      <c r="F10" s="103" t="s">
        <v>154</v>
      </c>
      <c r="G10" s="27"/>
    </row>
    <row r="11" spans="1:7" ht="38.25" customHeight="1">
      <c r="A11" s="15" t="s">
        <v>129</v>
      </c>
      <c r="B11" s="15" t="s">
        <v>117</v>
      </c>
      <c r="C11" s="16">
        <v>6693</v>
      </c>
      <c r="D11" s="103" t="s">
        <v>155</v>
      </c>
      <c r="E11" s="16">
        <v>51818</v>
      </c>
      <c r="F11" s="103" t="s">
        <v>156</v>
      </c>
    </row>
    <row r="12" spans="1:7" ht="38.25" customHeight="1">
      <c r="A12" s="15" t="s">
        <v>132</v>
      </c>
      <c r="B12" s="15" t="s">
        <v>126</v>
      </c>
      <c r="C12" s="16">
        <v>0</v>
      </c>
      <c r="D12" s="103" t="s">
        <v>157</v>
      </c>
      <c r="E12" s="16">
        <v>459125</v>
      </c>
      <c r="F12" s="103" t="s">
        <v>158</v>
      </c>
    </row>
    <row r="13" spans="1:7" ht="23.1" customHeight="1" thickBot="1">
      <c r="A13" s="87" t="s">
        <v>16</v>
      </c>
      <c r="B13" s="16">
        <f>SUM(B9:B12)</f>
        <v>0</v>
      </c>
      <c r="C13" s="99">
        <f>SUM(C9:C12)</f>
        <v>27512</v>
      </c>
      <c r="D13" s="100"/>
      <c r="E13" s="99">
        <f>SUM(E9:E12)</f>
        <v>807002</v>
      </c>
      <c r="F13" s="101"/>
    </row>
    <row r="14" spans="1:7" ht="23.1" customHeight="1" thickTop="1">
      <c r="A14" s="44" t="s">
        <v>17</v>
      </c>
      <c r="B14" s="45"/>
      <c r="C14" s="46"/>
      <c r="D14" s="45"/>
      <c r="E14" s="46"/>
      <c r="F14" s="45"/>
      <c r="G14" s="27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rightToLeft="1" view="pageBreakPreview" zoomScaleNormal="100" zoomScaleSheetLayoutView="100" workbookViewId="0">
      <selection activeCell="C12" sqref="C12"/>
    </sheetView>
  </sheetViews>
  <sheetFormatPr defaultColWidth="9" defaultRowHeight="18"/>
  <cols>
    <col min="1" max="1" width="16.25" style="27" bestFit="1" customWidth="1"/>
    <col min="2" max="3" width="27.875" style="27" customWidth="1"/>
    <col min="4" max="4" width="9" style="28" customWidth="1"/>
    <col min="5" max="16384" width="9" style="28"/>
  </cols>
  <sheetData>
    <row r="1" spans="1:3" s="75" customFormat="1" ht="19.5">
      <c r="A1" s="113" t="s">
        <v>0</v>
      </c>
      <c r="B1" s="113"/>
      <c r="C1" s="113"/>
    </row>
    <row r="2" spans="1:3" s="75" customFormat="1" ht="19.5">
      <c r="A2" s="113" t="s">
        <v>63</v>
      </c>
      <c r="B2" s="113"/>
      <c r="C2" s="113"/>
    </row>
    <row r="3" spans="1:3" s="75" customFormat="1" ht="19.5">
      <c r="A3" s="113" t="str">
        <f>'صفحه نخست'!N15</f>
        <v>برای ماه منتهی به 1403/12/30</v>
      </c>
      <c r="B3" s="113"/>
      <c r="C3" s="113"/>
    </row>
    <row r="4" spans="1:3" s="75" customFormat="1" ht="19.5">
      <c r="A4" s="117" t="s">
        <v>111</v>
      </c>
      <c r="B4" s="117"/>
      <c r="C4" s="117"/>
    </row>
    <row r="5" spans="1:3">
      <c r="A5" s="37"/>
      <c r="B5" s="38" t="str">
        <f>'صفحه نخست'!N17</f>
        <v>از 1403/11/30 تا  1403/12/30</v>
      </c>
      <c r="C5" s="38" t="str">
        <f>'صفحه نخست'!N19</f>
        <v>از ابتدای سال مالی تا 1403/12/30</v>
      </c>
    </row>
    <row r="6" spans="1:3" ht="16.5" customHeight="1">
      <c r="A6" s="149" t="s">
        <v>74</v>
      </c>
      <c r="B6" s="145" t="s">
        <v>57</v>
      </c>
      <c r="C6" s="145" t="s">
        <v>57</v>
      </c>
    </row>
    <row r="7" spans="1:3" ht="18.75" thickBot="1">
      <c r="A7" s="150"/>
      <c r="B7" s="140"/>
      <c r="C7" s="140"/>
    </row>
    <row r="8" spans="1:3">
      <c r="A8" s="16" t="s">
        <v>135</v>
      </c>
      <c r="B8" s="16">
        <v>14127164843</v>
      </c>
      <c r="C8" s="16">
        <v>24458793394</v>
      </c>
    </row>
    <row r="9" spans="1:3" ht="23.1" customHeight="1" thickBot="1">
      <c r="A9" s="16" t="s">
        <v>16</v>
      </c>
      <c r="B9" s="98">
        <f>B8</f>
        <v>14127164843</v>
      </c>
      <c r="C9" s="98">
        <f>C8</f>
        <v>24458793394</v>
      </c>
    </row>
    <row r="10" spans="1:3" ht="23.1" customHeight="1" thickTop="1">
      <c r="A10" s="10" t="s">
        <v>17</v>
      </c>
      <c r="B10" s="12"/>
      <c r="C10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28"/>
  <sheetViews>
    <sheetView rightToLeft="1" view="pageBreakPreview" zoomScaleNormal="100" zoomScaleSheetLayoutView="100" workbookViewId="0">
      <selection activeCell="H15" sqref="H15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3" customFormat="1" ht="19.5">
      <c r="A1" s="113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73" customFormat="1" ht="19.5">
      <c r="A2" s="113" t="s">
        <v>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73" customFormat="1" ht="19.5">
      <c r="A3" s="113" t="str">
        <f>'صفحه نخست'!N15</f>
        <v>برای ماه منتهی به 1403/12/30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ht="19.5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9.5">
      <c r="A5" s="117" t="s">
        <v>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7" spans="1:15" ht="18.75" customHeight="1">
      <c r="A7" s="3"/>
      <c r="B7" s="110" t="str">
        <f>'صفحه نخست'!N10</f>
        <v>1403/11/30</v>
      </c>
      <c r="C7" s="110"/>
      <c r="D7" s="110"/>
      <c r="E7" s="3"/>
      <c r="F7" s="118" t="s">
        <v>5</v>
      </c>
      <c r="G7" s="118"/>
      <c r="H7" s="118"/>
      <c r="I7" s="118"/>
      <c r="J7" s="1"/>
      <c r="K7" s="110" t="str">
        <f>'صفحه نخست'!O10</f>
        <v>1403/12/30</v>
      </c>
      <c r="L7" s="110"/>
      <c r="M7" s="110"/>
      <c r="N7" s="110"/>
      <c r="O7" s="110"/>
    </row>
    <row r="8" spans="1:15" s="7" customFormat="1" ht="17.25" customHeight="1">
      <c r="A8" s="114" t="s">
        <v>6</v>
      </c>
      <c r="B8" s="114" t="s">
        <v>7</v>
      </c>
      <c r="C8" s="114" t="s">
        <v>8</v>
      </c>
      <c r="D8" s="111" t="s">
        <v>9</v>
      </c>
      <c r="E8" s="5"/>
      <c r="F8" s="115" t="s">
        <v>10</v>
      </c>
      <c r="G8" s="115"/>
      <c r="H8" s="116" t="s">
        <v>11</v>
      </c>
      <c r="I8" s="116"/>
      <c r="J8" s="6"/>
      <c r="K8" s="111" t="s">
        <v>7</v>
      </c>
      <c r="L8" s="111" t="s">
        <v>12</v>
      </c>
      <c r="M8" s="111" t="s">
        <v>8</v>
      </c>
      <c r="N8" s="111" t="s">
        <v>9</v>
      </c>
      <c r="O8" s="111" t="s">
        <v>13</v>
      </c>
    </row>
    <row r="9" spans="1:15" s="7" customFormat="1" ht="20.25" customHeight="1" thickBot="1">
      <c r="A9" s="112"/>
      <c r="B9" s="112"/>
      <c r="C9" s="112"/>
      <c r="D9" s="112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2"/>
      <c r="L9" s="112"/>
      <c r="M9" s="112"/>
      <c r="N9" s="112"/>
      <c r="O9" s="112"/>
    </row>
    <row r="10" spans="1:15" ht="26.25" customHeight="1">
      <c r="A10" s="15" t="s">
        <v>127</v>
      </c>
      <c r="B10" s="16">
        <v>69076089</v>
      </c>
      <c r="C10" s="16">
        <v>747543324806</v>
      </c>
      <c r="D10" s="16">
        <v>771683749309</v>
      </c>
      <c r="E10" s="16">
        <v>77235</v>
      </c>
      <c r="F10" s="16">
        <v>2097236</v>
      </c>
      <c r="G10" s="16">
        <v>22941403111</v>
      </c>
      <c r="H10" s="16">
        <v>0</v>
      </c>
      <c r="I10" s="16">
        <v>0</v>
      </c>
      <c r="J10" s="16"/>
      <c r="K10" s="16">
        <v>71173325</v>
      </c>
      <c r="L10" s="16">
        <v>11020</v>
      </c>
      <c r="M10" s="16">
        <v>770484727917</v>
      </c>
      <c r="N10" s="16">
        <v>783733950672</v>
      </c>
      <c r="O10" s="16">
        <v>90.96</v>
      </c>
    </row>
    <row r="11" spans="1:15" ht="26.25" customHeight="1">
      <c r="A11" s="15" t="s">
        <v>116</v>
      </c>
      <c r="B11" s="16">
        <v>1116653</v>
      </c>
      <c r="C11" s="16">
        <v>18591862854</v>
      </c>
      <c r="D11" s="16">
        <v>18699886523</v>
      </c>
      <c r="E11" s="16">
        <v>10930578</v>
      </c>
      <c r="F11" s="16">
        <v>63398354</v>
      </c>
      <c r="G11" s="16">
        <v>1079580949495</v>
      </c>
      <c r="H11" s="16">
        <v>63404230</v>
      </c>
      <c r="I11" s="16">
        <v>1079661880364</v>
      </c>
      <c r="J11" s="16"/>
      <c r="K11" s="16">
        <v>1110777</v>
      </c>
      <c r="L11" s="16">
        <v>17131</v>
      </c>
      <c r="M11" s="16">
        <v>18939367892</v>
      </c>
      <c r="N11" s="16">
        <v>19028007214</v>
      </c>
      <c r="O11" s="16">
        <v>2.21</v>
      </c>
    </row>
    <row r="12" spans="1:15" ht="26.25" customHeight="1">
      <c r="A12" s="15" t="s">
        <v>124</v>
      </c>
      <c r="B12" s="16">
        <v>148141</v>
      </c>
      <c r="C12" s="16">
        <v>2241041923</v>
      </c>
      <c r="D12" s="16">
        <v>2240953076</v>
      </c>
      <c r="E12" s="16">
        <v>223675579</v>
      </c>
      <c r="F12" s="16">
        <v>95301</v>
      </c>
      <c r="G12" s="16">
        <v>1469190695</v>
      </c>
      <c r="H12" s="16">
        <v>10000</v>
      </c>
      <c r="I12" s="16">
        <v>153501217</v>
      </c>
      <c r="J12" s="16"/>
      <c r="K12" s="16">
        <v>233442</v>
      </c>
      <c r="L12" s="16">
        <v>15506</v>
      </c>
      <c r="M12" s="16">
        <v>3558846182</v>
      </c>
      <c r="N12" s="16">
        <v>3619072952</v>
      </c>
      <c r="O12" s="16">
        <v>0.42</v>
      </c>
    </row>
    <row r="13" spans="1:15" ht="26.25" customHeight="1">
      <c r="A13" s="15" t="s">
        <v>118</v>
      </c>
      <c r="B13" s="16">
        <v>0</v>
      </c>
      <c r="C13" s="16">
        <v>0</v>
      </c>
      <c r="D13" s="16">
        <v>0</v>
      </c>
      <c r="E13" s="16">
        <v>94993</v>
      </c>
      <c r="F13" s="16">
        <v>202599</v>
      </c>
      <c r="G13" s="16">
        <v>2727705924</v>
      </c>
      <c r="H13" s="16">
        <v>202599</v>
      </c>
      <c r="I13" s="16">
        <v>2741579523</v>
      </c>
      <c r="J13" s="16"/>
      <c r="K13" s="16">
        <v>0</v>
      </c>
      <c r="L13" s="16">
        <v>0</v>
      </c>
      <c r="M13" s="16">
        <v>0</v>
      </c>
      <c r="N13" s="16">
        <v>0</v>
      </c>
      <c r="O13" s="16">
        <v>0</v>
      </c>
    </row>
    <row r="14" spans="1:15" ht="26.25" customHeight="1">
      <c r="A14" s="15" t="s">
        <v>143</v>
      </c>
      <c r="B14" s="16">
        <v>0</v>
      </c>
      <c r="C14" s="16">
        <v>0</v>
      </c>
      <c r="D14" s="16">
        <v>0</v>
      </c>
      <c r="E14" s="16">
        <v>94560</v>
      </c>
      <c r="F14" s="16">
        <v>2904952</v>
      </c>
      <c r="G14" s="16">
        <v>39999972759</v>
      </c>
      <c r="H14" s="16">
        <v>1626652</v>
      </c>
      <c r="I14" s="16">
        <v>22491188729</v>
      </c>
      <c r="J14" s="16"/>
      <c r="K14" s="16">
        <v>1278300</v>
      </c>
      <c r="L14" s="16">
        <v>13973</v>
      </c>
      <c r="M14" s="16">
        <v>17601655785</v>
      </c>
      <c r="N14" s="16">
        <v>17858336837</v>
      </c>
      <c r="O14" s="16">
        <v>2.0699999999999998</v>
      </c>
    </row>
    <row r="15" spans="1:15" ht="26.25" customHeight="1">
      <c r="A15" s="15" t="s">
        <v>115</v>
      </c>
      <c r="B15" s="16">
        <v>1079512</v>
      </c>
      <c r="C15" s="16">
        <v>14983648796</v>
      </c>
      <c r="D15" s="16">
        <v>14987382564</v>
      </c>
      <c r="E15" s="16"/>
      <c r="F15" s="16">
        <v>333145048</v>
      </c>
      <c r="G15" s="16">
        <v>4677443856407</v>
      </c>
      <c r="H15" s="16">
        <v>333087664</v>
      </c>
      <c r="I15" s="16">
        <v>4679089774879</v>
      </c>
      <c r="J15" s="16"/>
      <c r="K15" s="16">
        <v>1136896</v>
      </c>
      <c r="L15" s="16">
        <v>14199</v>
      </c>
      <c r="M15" s="16">
        <v>16169885745</v>
      </c>
      <c r="N15" s="16">
        <v>16142180953</v>
      </c>
      <c r="O15" s="16">
        <v>1.87</v>
      </c>
    </row>
    <row r="16" spans="1:15" ht="26.25" customHeight="1">
      <c r="A16" s="15" t="s">
        <v>119</v>
      </c>
      <c r="B16" s="16">
        <v>522686</v>
      </c>
      <c r="C16" s="16">
        <v>7066394978</v>
      </c>
      <c r="D16" s="16">
        <v>7081758357</v>
      </c>
      <c r="E16" s="16"/>
      <c r="F16" s="16">
        <v>46174208</v>
      </c>
      <c r="G16" s="16">
        <v>635732349772</v>
      </c>
      <c r="H16" s="16">
        <v>46262595</v>
      </c>
      <c r="I16" s="16">
        <v>637381841226</v>
      </c>
      <c r="J16" s="16"/>
      <c r="K16" s="16">
        <v>434299</v>
      </c>
      <c r="L16" s="16">
        <v>13789</v>
      </c>
      <c r="M16" s="16">
        <v>5959499766</v>
      </c>
      <c r="N16" s="16">
        <v>5987126632</v>
      </c>
      <c r="O16" s="16">
        <v>0.69</v>
      </c>
    </row>
    <row r="17" spans="1:15" ht="26.25" customHeight="1">
      <c r="A17" s="15" t="s">
        <v>125</v>
      </c>
      <c r="B17" s="16">
        <v>75050</v>
      </c>
      <c r="C17" s="16">
        <v>873970988</v>
      </c>
      <c r="D17" s="16">
        <v>883397984</v>
      </c>
      <c r="E17" s="16">
        <v>3715231</v>
      </c>
      <c r="F17" s="16">
        <v>65980</v>
      </c>
      <c r="G17" s="16">
        <v>796872157</v>
      </c>
      <c r="H17" s="16">
        <v>106740</v>
      </c>
      <c r="I17" s="16">
        <v>1284509121</v>
      </c>
      <c r="J17" s="16"/>
      <c r="K17" s="16">
        <v>34290</v>
      </c>
      <c r="L17" s="16">
        <v>12096</v>
      </c>
      <c r="M17" s="16">
        <v>414540940</v>
      </c>
      <c r="N17" s="16">
        <v>414694073</v>
      </c>
      <c r="O17" s="16">
        <v>0.05</v>
      </c>
    </row>
    <row r="18" spans="1:15" ht="26.25" customHeight="1" thickBot="1">
      <c r="A18" s="87" t="s">
        <v>16</v>
      </c>
      <c r="B18" s="90"/>
      <c r="C18" s="90">
        <f>SUM(C10:C17)</f>
        <v>791300244345</v>
      </c>
      <c r="D18" s="90">
        <f>SUM(D10:D17)</f>
        <v>815577127813</v>
      </c>
      <c r="E18" s="16">
        <f>SUM(E10:E17)</f>
        <v>238588176</v>
      </c>
      <c r="F18" s="90"/>
      <c r="G18" s="90">
        <f>SUM(G10:G17)</f>
        <v>6460692300320</v>
      </c>
      <c r="H18" s="90"/>
      <c r="I18" s="90">
        <f>SUM(I10:I17)</f>
        <v>6422804275059</v>
      </c>
      <c r="J18" s="16">
        <f>SUM(J10:J17)</f>
        <v>0</v>
      </c>
      <c r="K18" s="90"/>
      <c r="L18" s="90">
        <f>SUM(L10:L17)</f>
        <v>97714</v>
      </c>
      <c r="M18" s="90">
        <f>SUM(M10:M17)</f>
        <v>833128524227</v>
      </c>
      <c r="N18" s="90">
        <f>SUM(N10:N17)</f>
        <v>846783369333</v>
      </c>
      <c r="O18" s="90">
        <f>SUM(O10:O17)</f>
        <v>98.269999999999982</v>
      </c>
    </row>
    <row r="19" spans="1:15" ht="16.5" thickTop="1"/>
    <row r="25" spans="1:15">
      <c r="I25" s="16"/>
    </row>
    <row r="26" spans="1:15">
      <c r="I26" s="16"/>
      <c r="K26" s="151"/>
    </row>
    <row r="28" spans="1:15">
      <c r="I28" s="72"/>
      <c r="K28" s="72"/>
    </row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19" t="str">
        <f>' سهام و صندوق‌های سرمایه‌گذاری'!A1:O1</f>
        <v xml:space="preserve"> صندوق اختصاصی بازارگردانی بازده معاملات</v>
      </c>
      <c r="B1" s="119"/>
      <c r="C1" s="119"/>
      <c r="D1" s="119"/>
      <c r="E1" s="119"/>
      <c r="F1" s="119"/>
      <c r="G1" s="119"/>
      <c r="H1" s="119"/>
      <c r="I1" s="119"/>
    </row>
    <row r="2" spans="1:9" ht="21">
      <c r="A2" s="119" t="str">
        <f>' سهام و صندوق‌های سرمایه‌گذاری'!A2:O2</f>
        <v xml:space="preserve">صورت وضعیت پرتفوی </v>
      </c>
      <c r="B2" s="119"/>
      <c r="C2" s="119"/>
      <c r="D2" s="119"/>
      <c r="E2" s="119"/>
      <c r="F2" s="119"/>
      <c r="G2" s="119"/>
      <c r="H2" s="119"/>
      <c r="I2" s="119"/>
    </row>
    <row r="3" spans="1:9" ht="21">
      <c r="A3" s="119" t="str">
        <f>' سهام و صندوق‌های سرمایه‌گذاری'!A3:O3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</row>
    <row r="4" spans="1:9" s="68" customFormat="1" ht="16.149999999999999" customHeight="1">
      <c r="A4" s="121" t="s">
        <v>18</v>
      </c>
      <c r="B4" s="121"/>
      <c r="C4" s="121"/>
      <c r="D4" s="121"/>
      <c r="E4" s="121"/>
    </row>
    <row r="5" spans="1:9">
      <c r="A5" s="69"/>
      <c r="B5" s="70"/>
      <c r="C5" s="70"/>
      <c r="D5" s="70"/>
      <c r="E5" s="70"/>
    </row>
    <row r="6" spans="1:9">
      <c r="A6" s="69"/>
      <c r="B6" s="120" t="str">
        <f>'صفحه نخست'!N10</f>
        <v>1403/11/30</v>
      </c>
      <c r="C6" s="120"/>
      <c r="D6" s="120"/>
      <c r="E6" s="120"/>
      <c r="F6" s="120" t="str">
        <f>'صفحه نخست'!O10</f>
        <v>1403/12/30</v>
      </c>
      <c r="G6" s="120"/>
      <c r="H6" s="120"/>
      <c r="I6" s="120"/>
    </row>
    <row r="7" spans="1:9">
      <c r="A7" s="71" t="s">
        <v>19</v>
      </c>
      <c r="B7" s="71" t="s">
        <v>20</v>
      </c>
      <c r="C7" s="71" t="s">
        <v>21</v>
      </c>
      <c r="D7" s="71" t="s">
        <v>22</v>
      </c>
      <c r="E7" s="71" t="s">
        <v>23</v>
      </c>
      <c r="F7" s="71" t="s">
        <v>20</v>
      </c>
      <c r="G7" s="71" t="s">
        <v>21</v>
      </c>
      <c r="H7" s="71" t="s">
        <v>22</v>
      </c>
      <c r="I7" s="71" t="s">
        <v>23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1"/>
  <sheetViews>
    <sheetView rightToLeft="1" view="pageBreakPreview" zoomScale="90" zoomScaleNormal="100" zoomScaleSheetLayoutView="90" workbookViewId="0">
      <selection activeCell="N22" sqref="N22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7" customWidth="1"/>
    <col min="21" max="16384" width="9" style="67"/>
  </cols>
  <sheetData>
    <row r="1" spans="1:19" s="74" customFormat="1" ht="2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s="74" customFormat="1" ht="21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s="74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s="74" customFormat="1" ht="21">
      <c r="A4" s="122" t="s">
        <v>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</row>
    <row r="6" spans="1:19" ht="18" customHeight="1">
      <c r="A6" s="110" t="s">
        <v>25</v>
      </c>
      <c r="B6" s="110"/>
      <c r="C6" s="110"/>
      <c r="D6" s="110"/>
      <c r="E6" s="110"/>
      <c r="F6" s="110"/>
      <c r="G6" s="110"/>
      <c r="H6" s="110" t="str">
        <f>'صفحه نخست'!N10</f>
        <v>1403/11/30</v>
      </c>
      <c r="I6" s="110"/>
      <c r="J6" s="110"/>
      <c r="K6" s="118" t="s">
        <v>5</v>
      </c>
      <c r="L6" s="118"/>
      <c r="M6" s="118"/>
      <c r="N6" s="118"/>
      <c r="O6" s="110" t="str">
        <f>'صفحه نخست'!O10</f>
        <v>1403/12/30</v>
      </c>
      <c r="P6" s="110"/>
      <c r="Q6" s="110"/>
      <c r="R6" s="110"/>
      <c r="S6" s="110"/>
    </row>
    <row r="7" spans="1:19" ht="26.25" customHeight="1">
      <c r="A7" s="127" t="s">
        <v>26</v>
      </c>
      <c r="B7" s="125" t="s">
        <v>27</v>
      </c>
      <c r="C7" s="116" t="s">
        <v>28</v>
      </c>
      <c r="D7" s="124" t="s">
        <v>29</v>
      </c>
      <c r="E7" s="125" t="s">
        <v>30</v>
      </c>
      <c r="F7" s="123" t="s">
        <v>31</v>
      </c>
      <c r="G7" s="123" t="s">
        <v>32</v>
      </c>
      <c r="H7" s="124" t="s">
        <v>7</v>
      </c>
      <c r="I7" s="124" t="s">
        <v>8</v>
      </c>
      <c r="J7" s="124" t="s">
        <v>9</v>
      </c>
      <c r="K7" s="123" t="s">
        <v>10</v>
      </c>
      <c r="L7" s="123"/>
      <c r="M7" s="123" t="s">
        <v>11</v>
      </c>
      <c r="N7" s="123"/>
      <c r="O7" s="124" t="s">
        <v>7</v>
      </c>
      <c r="P7" s="124" t="s">
        <v>33</v>
      </c>
      <c r="Q7" s="124" t="s">
        <v>8</v>
      </c>
      <c r="R7" s="124" t="s">
        <v>9</v>
      </c>
      <c r="S7" s="124" t="s">
        <v>34</v>
      </c>
    </row>
    <row r="8" spans="1:19" s="1" customFormat="1" ht="40.5" customHeight="1">
      <c r="A8" s="110"/>
      <c r="B8" s="118"/>
      <c r="C8" s="126"/>
      <c r="D8" s="110"/>
      <c r="E8" s="118"/>
      <c r="F8" s="118"/>
      <c r="G8" s="118"/>
      <c r="H8" s="110"/>
      <c r="I8" s="110"/>
      <c r="J8" s="110"/>
      <c r="K8" s="4" t="s">
        <v>7</v>
      </c>
      <c r="L8" s="4" t="s">
        <v>14</v>
      </c>
      <c r="M8" s="4" t="s">
        <v>7</v>
      </c>
      <c r="N8" s="4" t="s">
        <v>15</v>
      </c>
      <c r="O8" s="110"/>
      <c r="P8" s="110"/>
      <c r="Q8" s="110"/>
      <c r="R8" s="110"/>
      <c r="S8" s="110"/>
    </row>
    <row r="9" spans="1:19" s="102" customFormat="1" ht="40.5" customHeight="1">
      <c r="A9" s="16" t="s">
        <v>144</v>
      </c>
      <c r="B9" s="16" t="s">
        <v>145</v>
      </c>
      <c r="C9" s="16" t="s">
        <v>145</v>
      </c>
      <c r="D9" s="16" t="s">
        <v>146</v>
      </c>
      <c r="E9" s="16" t="s">
        <v>147</v>
      </c>
      <c r="F9" s="16">
        <v>1000000</v>
      </c>
      <c r="G9" s="16">
        <v>0</v>
      </c>
      <c r="H9" s="16">
        <v>0</v>
      </c>
      <c r="I9" s="16">
        <v>0</v>
      </c>
      <c r="J9" s="16">
        <v>0</v>
      </c>
      <c r="K9" s="16">
        <v>11070</v>
      </c>
      <c r="L9" s="16">
        <v>6524845175</v>
      </c>
      <c r="M9" s="16">
        <v>11070</v>
      </c>
      <c r="N9" s="16">
        <v>6524845175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</row>
    <row r="10" spans="1:19" ht="23.1" customHeight="1">
      <c r="A10" s="10" t="s">
        <v>16</v>
      </c>
      <c r="B10" s="10"/>
      <c r="C10" s="10"/>
      <c r="D10" s="13"/>
      <c r="E10" s="13"/>
      <c r="F10" s="10"/>
      <c r="G10" s="10"/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1">
        <v>0</v>
      </c>
      <c r="N10" s="12">
        <v>0</v>
      </c>
      <c r="O10" s="11">
        <v>0</v>
      </c>
      <c r="P10" s="10"/>
      <c r="Q10" s="12">
        <v>0</v>
      </c>
      <c r="R10" s="12">
        <v>0</v>
      </c>
      <c r="S10" s="12">
        <v>0</v>
      </c>
    </row>
    <row r="11" spans="1:19" ht="23.1" customHeight="1">
      <c r="A11" s="45" t="s">
        <v>17</v>
      </c>
      <c r="B11" s="25"/>
      <c r="C11" s="25"/>
      <c r="D11" s="57"/>
      <c r="E11" s="57"/>
      <c r="F11" s="25"/>
      <c r="G11" s="25"/>
      <c r="H11" s="58"/>
      <c r="I11" s="26"/>
      <c r="J11" s="26"/>
      <c r="K11" s="58"/>
      <c r="L11" s="26"/>
      <c r="M11" s="58"/>
      <c r="N11" s="26"/>
      <c r="O11" s="58"/>
      <c r="P11" s="25"/>
      <c r="Q11" s="26"/>
      <c r="R11" s="26"/>
      <c r="S11" s="26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H9" sqref="H9"/>
    </sheetView>
  </sheetViews>
  <sheetFormatPr defaultRowHeight="18"/>
  <cols>
    <col min="1" max="1" width="13" style="27" customWidth="1"/>
    <col min="2" max="5" width="9.125" style="27" customWidth="1"/>
    <col min="6" max="6" width="13" style="27" customWidth="1"/>
    <col min="7" max="7" width="9.125" style="27" customWidth="1"/>
    <col min="8" max="10" width="9.125" style="28" customWidth="1"/>
    <col min="11" max="16384" width="9" style="28"/>
  </cols>
  <sheetData>
    <row r="1" spans="1:10" s="75" customFormat="1" ht="21">
      <c r="A1" s="119" t="s">
        <v>0</v>
      </c>
      <c r="B1" s="119"/>
      <c r="C1" s="119"/>
      <c r="D1" s="119"/>
      <c r="E1" s="119"/>
      <c r="F1" s="119"/>
      <c r="G1" s="119"/>
      <c r="H1" s="128"/>
      <c r="I1" s="128"/>
      <c r="J1" s="128"/>
    </row>
    <row r="2" spans="1:10" s="75" customFormat="1" ht="21">
      <c r="A2" s="119" t="s">
        <v>2</v>
      </c>
      <c r="B2" s="119"/>
      <c r="C2" s="119"/>
      <c r="D2" s="119"/>
      <c r="E2" s="119"/>
      <c r="F2" s="119"/>
      <c r="G2" s="119"/>
      <c r="H2" s="128"/>
      <c r="I2" s="128"/>
      <c r="J2" s="128"/>
    </row>
    <row r="3" spans="1:10" s="75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28"/>
      <c r="I3" s="128"/>
      <c r="J3" s="128"/>
    </row>
    <row r="4" spans="1:10">
      <c r="A4" s="129" t="s">
        <v>35</v>
      </c>
      <c r="B4" s="129"/>
      <c r="C4" s="129"/>
      <c r="D4" s="129"/>
      <c r="E4" s="129"/>
      <c r="F4" s="129"/>
      <c r="G4" s="129"/>
      <c r="H4" s="2"/>
      <c r="I4" s="2"/>
      <c r="J4" s="2"/>
    </row>
    <row r="5" spans="1:10">
      <c r="A5" s="129" t="s">
        <v>36</v>
      </c>
      <c r="B5" s="129"/>
      <c r="C5" s="129"/>
      <c r="D5" s="129"/>
      <c r="E5" s="129"/>
      <c r="F5" s="129"/>
      <c r="G5" s="129"/>
      <c r="H5" s="2"/>
      <c r="I5" s="2"/>
      <c r="J5" s="2"/>
    </row>
    <row r="6" spans="1:10">
      <c r="A6" s="14"/>
      <c r="B6" s="130" t="str">
        <f>'صفحه نخست'!N17</f>
        <v>از 1403/11/30 تا  1403/12/30</v>
      </c>
      <c r="C6" s="130"/>
      <c r="D6" s="130"/>
      <c r="E6" s="130"/>
      <c r="F6" s="130"/>
      <c r="G6" s="130"/>
      <c r="H6" s="130"/>
      <c r="I6" s="130"/>
      <c r="J6" s="130"/>
    </row>
    <row r="7" spans="1:10" ht="14.45" customHeight="1">
      <c r="A7" s="127" t="s">
        <v>37</v>
      </c>
      <c r="B7" s="123" t="s">
        <v>7</v>
      </c>
      <c r="C7" s="114" t="s">
        <v>38</v>
      </c>
      <c r="D7" s="114" t="s">
        <v>39</v>
      </c>
      <c r="E7" s="114" t="s">
        <v>40</v>
      </c>
      <c r="F7" s="111" t="s">
        <v>41</v>
      </c>
      <c r="G7" s="114" t="s">
        <v>42</v>
      </c>
      <c r="H7" s="114"/>
      <c r="I7" s="114"/>
      <c r="J7" s="114"/>
    </row>
    <row r="8" spans="1:10" ht="27" customHeight="1">
      <c r="A8" s="110"/>
      <c r="B8" s="118"/>
      <c r="C8" s="112"/>
      <c r="D8" s="112"/>
      <c r="E8" s="112"/>
      <c r="F8" s="112"/>
      <c r="G8" s="112"/>
      <c r="H8" s="112"/>
      <c r="I8" s="112"/>
      <c r="J8" s="112"/>
    </row>
    <row r="9" spans="1:10" ht="23.1" customHeight="1">
      <c r="A9" s="10" t="s">
        <v>16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5" t="s">
        <v>17</v>
      </c>
      <c r="B10" s="11"/>
      <c r="C10" s="63"/>
      <c r="D10" s="63"/>
      <c r="E10" s="64"/>
      <c r="F10" s="63"/>
      <c r="G10" s="132"/>
      <c r="H10" s="131"/>
      <c r="I10" s="131"/>
      <c r="J10" s="131"/>
    </row>
    <row r="11" spans="1:10">
      <c r="A11" s="14"/>
      <c r="B11" s="14"/>
      <c r="C11" s="5"/>
      <c r="D11" s="14"/>
      <c r="E11" s="66"/>
      <c r="F11" s="65"/>
      <c r="G11" s="131"/>
      <c r="H11" s="131"/>
      <c r="I11" s="131"/>
      <c r="J11" s="131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1" customWidth="1"/>
    <col min="8" max="8" width="13" style="51" bestFit="1" customWidth="1"/>
    <col min="9" max="16" width="13" style="51" customWidth="1"/>
    <col min="17" max="17" width="9" style="51" customWidth="1"/>
    <col min="18" max="16384" width="9" style="51"/>
  </cols>
  <sheetData>
    <row r="1" spans="1:16" ht="18.60000000000000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6.899999999999999" customHeight="1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6.899999999999999" customHeight="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6.899999999999999" customHeight="1">
      <c r="A4" s="122" t="s">
        <v>43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21.6" customHeight="1">
      <c r="A5" s="5"/>
      <c r="B5" s="112"/>
      <c r="C5" s="112"/>
      <c r="D5" s="8"/>
      <c r="E5" s="8"/>
      <c r="F5" s="112" t="str">
        <f>'صفحه نخست'!N10</f>
        <v>1403/11/30</v>
      </c>
      <c r="G5" s="112"/>
      <c r="H5" s="112"/>
      <c r="I5" s="118" t="s">
        <v>5</v>
      </c>
      <c r="J5" s="118"/>
      <c r="K5" s="118"/>
      <c r="L5" s="118"/>
      <c r="M5" s="112" t="str">
        <f>'صفحه نخست'!O10</f>
        <v>1403/12/30</v>
      </c>
      <c r="N5" s="112"/>
      <c r="O5" s="112"/>
      <c r="P5" s="112"/>
    </row>
    <row r="6" spans="1:16" ht="16.899999999999999" customHeight="1">
      <c r="A6" s="114" t="s">
        <v>44</v>
      </c>
      <c r="B6" s="115" t="s">
        <v>30</v>
      </c>
      <c r="C6" s="116" t="s">
        <v>45</v>
      </c>
      <c r="D6" s="116" t="s">
        <v>46</v>
      </c>
      <c r="E6" s="116" t="s">
        <v>28</v>
      </c>
      <c r="F6" s="127" t="s">
        <v>7</v>
      </c>
      <c r="G6" s="114" t="s">
        <v>8</v>
      </c>
      <c r="H6" s="5" t="s">
        <v>47</v>
      </c>
      <c r="I6" s="123" t="s">
        <v>10</v>
      </c>
      <c r="J6" s="123"/>
      <c r="K6" s="123" t="s">
        <v>11</v>
      </c>
      <c r="L6" s="123"/>
      <c r="M6" s="124" t="s">
        <v>7</v>
      </c>
      <c r="N6" s="111" t="s">
        <v>8</v>
      </c>
      <c r="O6" s="5" t="s">
        <v>47</v>
      </c>
      <c r="P6" s="5" t="s">
        <v>48</v>
      </c>
    </row>
    <row r="7" spans="1:16" ht="16.899999999999999" customHeight="1">
      <c r="A7" s="112"/>
      <c r="B7" s="126"/>
      <c r="C7" s="126"/>
      <c r="D7" s="126"/>
      <c r="E7" s="126"/>
      <c r="F7" s="110"/>
      <c r="G7" s="112"/>
      <c r="H7" s="8" t="s">
        <v>49</v>
      </c>
      <c r="I7" s="4" t="s">
        <v>7</v>
      </c>
      <c r="J7" s="4" t="s">
        <v>8</v>
      </c>
      <c r="K7" s="4" t="s">
        <v>7</v>
      </c>
      <c r="L7" s="4" t="s">
        <v>15</v>
      </c>
      <c r="M7" s="110"/>
      <c r="N7" s="112"/>
      <c r="O7" s="8" t="s">
        <v>49</v>
      </c>
      <c r="P7" s="8" t="s">
        <v>50</v>
      </c>
    </row>
    <row r="8" spans="1:16" ht="23.1" customHeight="1">
      <c r="A8" s="52" t="s">
        <v>16</v>
      </c>
      <c r="B8" s="53"/>
      <c r="C8" s="54">
        <v>0</v>
      </c>
      <c r="D8" s="54">
        <v>0</v>
      </c>
      <c r="E8" s="52"/>
      <c r="F8" s="55">
        <v>0</v>
      </c>
      <c r="G8" s="54">
        <v>0</v>
      </c>
      <c r="H8" s="54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4">
        <v>0</v>
      </c>
      <c r="O8" s="54">
        <v>0</v>
      </c>
      <c r="P8" s="54">
        <v>0</v>
      </c>
    </row>
    <row r="9" spans="1:16" ht="23.1" customHeight="1">
      <c r="A9" s="56" t="s">
        <v>17</v>
      </c>
      <c r="B9" s="57"/>
      <c r="C9" s="26"/>
      <c r="D9" s="26"/>
      <c r="E9" s="25"/>
      <c r="F9" s="58"/>
      <c r="G9" s="26"/>
      <c r="H9" s="59"/>
      <c r="I9" s="60"/>
      <c r="J9" s="60"/>
      <c r="K9" s="60"/>
      <c r="L9" s="60"/>
      <c r="M9" s="58"/>
      <c r="N9" s="26"/>
      <c r="O9" s="59"/>
      <c r="P9" s="59"/>
    </row>
    <row r="10" spans="1:16" ht="16.899999999999999" customHeight="1">
      <c r="A10" s="61"/>
      <c r="B10" s="3"/>
      <c r="C10" s="3"/>
      <c r="D10" s="3"/>
      <c r="E10" s="3"/>
      <c r="F10" s="3"/>
      <c r="G10" s="3"/>
      <c r="H10" s="3"/>
      <c r="I10" s="62"/>
      <c r="J10" s="62"/>
      <c r="K10" s="62"/>
      <c r="L10" s="62"/>
      <c r="M10" s="3"/>
      <c r="N10" s="3"/>
      <c r="O10" s="3"/>
      <c r="P10" s="3"/>
    </row>
    <row r="11" spans="1:16" ht="16.899999999999999" customHeight="1">
      <c r="A11" s="61"/>
      <c r="B11" s="61"/>
      <c r="C11" s="61"/>
      <c r="D11" s="61"/>
      <c r="E11" s="61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9"/>
  <sheetViews>
    <sheetView rightToLeft="1" view="pageBreakPreview" zoomScale="115" zoomScaleNormal="100" zoomScaleSheetLayoutView="115" workbookViewId="0">
      <selection activeCell="H10" sqref="H10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3" customFormat="1" ht="2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73" customFormat="1" ht="21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73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s="73" customFormat="1" ht="21">
      <c r="A4" s="122" t="s">
        <v>51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76"/>
    </row>
    <row r="5" spans="1:12" ht="16.5" thickBot="1">
      <c r="B5" s="79"/>
      <c r="C5" s="79"/>
      <c r="D5" s="79"/>
      <c r="E5" s="79"/>
      <c r="F5" s="79"/>
      <c r="H5" s="79"/>
      <c r="I5" s="79"/>
    </row>
    <row r="6" spans="1:12" ht="18.75" customHeight="1" thickBot="1">
      <c r="A6" s="3"/>
      <c r="B6" s="110" t="s">
        <v>52</v>
      </c>
      <c r="C6" s="110"/>
      <c r="D6" s="110"/>
      <c r="E6" s="110"/>
      <c r="F6" s="80" t="str">
        <f>'صفحه نخست'!N10</f>
        <v>1403/11/30</v>
      </c>
      <c r="G6" s="3"/>
      <c r="H6" s="118" t="s">
        <v>5</v>
      </c>
      <c r="I6" s="118"/>
      <c r="J6" s="1"/>
      <c r="K6" s="134" t="str">
        <f>'صفحه نخست'!O10</f>
        <v>1403/12/30</v>
      </c>
      <c r="L6" s="134"/>
    </row>
    <row r="7" spans="1:12" ht="31.9" customHeight="1">
      <c r="A7" s="81" t="s">
        <v>53</v>
      </c>
      <c r="B7" s="82" t="s">
        <v>54</v>
      </c>
      <c r="C7" s="82" t="s">
        <v>55</v>
      </c>
      <c r="D7" s="82" t="s">
        <v>56</v>
      </c>
      <c r="E7" s="82" t="s">
        <v>45</v>
      </c>
      <c r="F7" s="83" t="s">
        <v>57</v>
      </c>
      <c r="G7" s="3"/>
      <c r="H7" s="82" t="s">
        <v>58</v>
      </c>
      <c r="I7" s="82" t="s">
        <v>59</v>
      </c>
      <c r="J7" s="1"/>
      <c r="K7" s="81" t="s">
        <v>57</v>
      </c>
      <c r="L7" s="81" t="s">
        <v>48</v>
      </c>
    </row>
    <row r="8" spans="1:12" ht="25.5" customHeight="1">
      <c r="A8" s="16" t="s">
        <v>132</v>
      </c>
      <c r="B8" s="16" t="s">
        <v>126</v>
      </c>
      <c r="C8" s="16" t="s">
        <v>60</v>
      </c>
      <c r="D8" s="16" t="s">
        <v>61</v>
      </c>
      <c r="E8" s="16" t="s">
        <v>61</v>
      </c>
      <c r="F8" s="16">
        <v>938944</v>
      </c>
      <c r="G8" s="16"/>
      <c r="H8" s="16">
        <v>161621617000</v>
      </c>
      <c r="I8" s="16">
        <v>161530980951</v>
      </c>
      <c r="J8" s="16"/>
      <c r="K8" s="16">
        <v>91574993</v>
      </c>
      <c r="L8" s="17">
        <v>0.01</v>
      </c>
    </row>
    <row r="9" spans="1:12" ht="25.5" customHeight="1">
      <c r="A9" s="16" t="s">
        <v>129</v>
      </c>
      <c r="B9" s="16" t="s">
        <v>117</v>
      </c>
      <c r="C9" s="16" t="s">
        <v>60</v>
      </c>
      <c r="D9" s="16" t="s">
        <v>61</v>
      </c>
      <c r="E9" s="16" t="s">
        <v>61</v>
      </c>
      <c r="F9" s="16">
        <v>1633246</v>
      </c>
      <c r="G9" s="16"/>
      <c r="H9" s="16">
        <v>600446339083</v>
      </c>
      <c r="I9" s="16">
        <v>600440641168</v>
      </c>
      <c r="J9" s="16"/>
      <c r="K9" s="16">
        <v>7331161</v>
      </c>
      <c r="L9" s="17">
        <v>0</v>
      </c>
    </row>
    <row r="10" spans="1:12" ht="25.5" customHeight="1">
      <c r="A10" s="16" t="s">
        <v>131</v>
      </c>
      <c r="B10" s="16" t="s">
        <v>120</v>
      </c>
      <c r="C10" s="16" t="s">
        <v>60</v>
      </c>
      <c r="D10" s="16" t="s">
        <v>61</v>
      </c>
      <c r="E10" s="16" t="s">
        <v>61</v>
      </c>
      <c r="F10" s="16">
        <v>3215676</v>
      </c>
      <c r="G10" s="16"/>
      <c r="H10" s="16">
        <v>26023247877</v>
      </c>
      <c r="I10" s="16">
        <v>26019587489</v>
      </c>
      <c r="J10" s="16"/>
      <c r="K10" s="16">
        <v>6876064</v>
      </c>
      <c r="L10" s="17">
        <v>0</v>
      </c>
    </row>
    <row r="11" spans="1:12" ht="25.5" customHeight="1">
      <c r="A11" s="16" t="s">
        <v>130</v>
      </c>
      <c r="B11" s="16" t="s">
        <v>121</v>
      </c>
      <c r="C11" s="16" t="s">
        <v>60</v>
      </c>
      <c r="D11" s="16" t="s">
        <v>61</v>
      </c>
      <c r="E11" s="16" t="s">
        <v>61</v>
      </c>
      <c r="F11" s="16">
        <v>1010650</v>
      </c>
      <c r="G11" s="16"/>
      <c r="H11" s="16">
        <v>4142</v>
      </c>
      <c r="I11" s="16">
        <v>1014792</v>
      </c>
      <c r="J11" s="16"/>
      <c r="K11" s="16">
        <v>0</v>
      </c>
      <c r="L11" s="17">
        <v>0</v>
      </c>
    </row>
    <row r="12" spans="1:12" ht="25.5" customHeight="1">
      <c r="A12" s="16" t="s">
        <v>128</v>
      </c>
      <c r="B12" s="16" t="s">
        <v>134</v>
      </c>
      <c r="C12" s="16" t="s">
        <v>60</v>
      </c>
      <c r="D12" s="16" t="s">
        <v>61</v>
      </c>
      <c r="E12" s="16" t="s">
        <v>61</v>
      </c>
      <c r="F12" s="16">
        <v>276700</v>
      </c>
      <c r="G12" s="16"/>
      <c r="H12" s="16">
        <v>520000</v>
      </c>
      <c r="I12" s="16">
        <v>796700</v>
      </c>
      <c r="J12" s="16"/>
      <c r="K12" s="16">
        <v>0</v>
      </c>
      <c r="L12" s="17">
        <v>0</v>
      </c>
    </row>
    <row r="13" spans="1:12" ht="25.5" customHeight="1">
      <c r="A13" s="16" t="s">
        <v>133</v>
      </c>
      <c r="B13" s="16" t="s">
        <v>122</v>
      </c>
      <c r="C13" s="16" t="s">
        <v>123</v>
      </c>
      <c r="D13" s="16" t="s">
        <v>61</v>
      </c>
      <c r="E13" s="16" t="s">
        <v>61</v>
      </c>
      <c r="F13" s="16">
        <v>1156846473</v>
      </c>
      <c r="G13" s="16"/>
      <c r="H13" s="18">
        <v>1367376816358</v>
      </c>
      <c r="I13" s="18">
        <v>1367455326816</v>
      </c>
      <c r="J13" s="16"/>
      <c r="K13" s="18">
        <v>1078336015</v>
      </c>
      <c r="L13" s="19">
        <v>0.13</v>
      </c>
    </row>
    <row r="14" spans="1:12" ht="25.5" customHeight="1" thickBot="1">
      <c r="A14" s="1" t="s">
        <v>16</v>
      </c>
      <c r="B14" s="84"/>
      <c r="C14" s="84"/>
      <c r="D14" s="84"/>
      <c r="E14" s="84"/>
      <c r="F14" s="90">
        <f>SUM(F8:F13)</f>
        <v>1163921689</v>
      </c>
      <c r="G14" s="16"/>
      <c r="H14" s="90">
        <f>SUM(H8:H13)</f>
        <v>2155468544460</v>
      </c>
      <c r="I14" s="90">
        <f>SUM(I8:I13)</f>
        <v>2155448347916</v>
      </c>
      <c r="J14" s="16"/>
      <c r="K14" s="90">
        <f>SUM(K8:K13)</f>
        <v>1184118233</v>
      </c>
      <c r="L14" s="92">
        <f>SUM(L8:L13)</f>
        <v>0.14000000000000001</v>
      </c>
    </row>
    <row r="15" spans="1:12" ht="23.1" customHeight="1" thickTop="1">
      <c r="A15" s="25" t="s">
        <v>17</v>
      </c>
      <c r="B15" s="25"/>
      <c r="C15" s="25"/>
      <c r="D15" s="25"/>
      <c r="E15" s="25"/>
      <c r="F15" s="26"/>
      <c r="G15" s="26"/>
      <c r="H15" s="133"/>
      <c r="I15" s="133"/>
      <c r="J15" s="26"/>
      <c r="K15" s="26"/>
      <c r="L15" s="12"/>
    </row>
    <row r="19" spans="3:3">
      <c r="C19" s="14" t="s">
        <v>62</v>
      </c>
    </row>
  </sheetData>
  <mergeCells count="8">
    <mergeCell ref="A3:L3"/>
    <mergeCell ref="A2:L2"/>
    <mergeCell ref="A1:L1"/>
    <mergeCell ref="H15:I15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2"/>
  <sheetViews>
    <sheetView rightToLeft="1" view="pageBreakPreview" zoomScale="120" zoomScaleNormal="106" zoomScaleSheetLayoutView="120" workbookViewId="0">
      <selection activeCell="A8" sqref="A8"/>
    </sheetView>
  </sheetViews>
  <sheetFormatPr defaultColWidth="13" defaultRowHeight="18"/>
  <cols>
    <col min="1" max="1" width="47.375" style="34" customWidth="1"/>
    <col min="2" max="2" width="13" style="27" customWidth="1"/>
    <col min="3" max="3" width="13.5" style="27" customWidth="1"/>
    <col min="4" max="4" width="16.25" style="27" customWidth="1"/>
    <col min="5" max="5" width="17.625" style="27" customWidth="1"/>
    <col min="6" max="20" width="13" style="28" customWidth="1"/>
    <col min="21" max="16384" width="13" style="28"/>
  </cols>
  <sheetData>
    <row r="1" spans="1:19" s="75" customFormat="1" ht="21">
      <c r="A1" s="119" t="s">
        <v>0</v>
      </c>
      <c r="B1" s="119"/>
      <c r="C1" s="119"/>
      <c r="D1" s="119"/>
      <c r="E1" s="119"/>
    </row>
    <row r="2" spans="1:19" s="75" customFormat="1" ht="21">
      <c r="A2" s="119" t="s">
        <v>63</v>
      </c>
      <c r="B2" s="119"/>
      <c r="C2" s="119"/>
      <c r="D2" s="119"/>
      <c r="E2" s="119"/>
    </row>
    <row r="3" spans="1:19" s="75" customFormat="1" ht="21">
      <c r="A3" s="119" t="str">
        <f>'صفحه نخست'!N15</f>
        <v>برای ماه منتهی به 1403/12/30</v>
      </c>
      <c r="B3" s="119"/>
      <c r="C3" s="119"/>
      <c r="D3" s="119"/>
      <c r="E3" s="119"/>
    </row>
    <row r="4" spans="1:19" s="75" customFormat="1" ht="21">
      <c r="A4" s="122" t="s">
        <v>64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</row>
    <row r="5" spans="1:19" ht="21.75" customHeight="1" thickBot="1">
      <c r="A5" s="29" t="s">
        <v>65</v>
      </c>
      <c r="B5" s="29" t="s">
        <v>66</v>
      </c>
      <c r="C5" s="29" t="s">
        <v>57</v>
      </c>
      <c r="D5" s="29" t="s">
        <v>67</v>
      </c>
      <c r="E5" s="29" t="s">
        <v>68</v>
      </c>
    </row>
    <row r="6" spans="1:19" s="2" customFormat="1" ht="23.1" customHeight="1">
      <c r="A6" s="16" t="s">
        <v>148</v>
      </c>
      <c r="B6" s="16" t="s">
        <v>69</v>
      </c>
      <c r="C6" s="16">
        <v>25112648170</v>
      </c>
      <c r="D6" s="16">
        <v>33.880000000000003</v>
      </c>
      <c r="E6" s="16">
        <v>2.91</v>
      </c>
    </row>
    <row r="7" spans="1:19" s="2" customFormat="1" ht="23.1" customHeight="1">
      <c r="A7" s="16" t="s">
        <v>149</v>
      </c>
      <c r="B7" s="16" t="s">
        <v>71</v>
      </c>
      <c r="C7" s="16">
        <v>24551582481</v>
      </c>
      <c r="D7" s="16">
        <v>33.130000000000003</v>
      </c>
      <c r="E7" s="16">
        <v>2.85</v>
      </c>
    </row>
    <row r="8" spans="1:19" s="2" customFormat="1" ht="23.1" customHeight="1">
      <c r="A8" s="16" t="s">
        <v>70</v>
      </c>
      <c r="B8" s="16" t="s">
        <v>73</v>
      </c>
      <c r="C8" s="16">
        <v>-9452962</v>
      </c>
      <c r="D8" s="16">
        <v>-0.01</v>
      </c>
      <c r="E8" s="16">
        <v>0</v>
      </c>
    </row>
    <row r="9" spans="1:19" s="2" customFormat="1" ht="23.1" customHeight="1">
      <c r="A9" s="16" t="s">
        <v>72</v>
      </c>
      <c r="B9" s="16" t="s">
        <v>75</v>
      </c>
      <c r="C9" s="16">
        <v>807002</v>
      </c>
      <c r="D9" s="16">
        <v>0</v>
      </c>
      <c r="E9" s="16">
        <v>0</v>
      </c>
    </row>
    <row r="10" spans="1:19" s="2" customFormat="1" ht="23.1" customHeight="1">
      <c r="A10" s="16" t="s">
        <v>74</v>
      </c>
      <c r="B10" s="16" t="s">
        <v>150</v>
      </c>
      <c r="C10" s="16">
        <v>24458793394</v>
      </c>
      <c r="D10" s="16">
        <v>33</v>
      </c>
      <c r="E10" s="16">
        <v>2.84</v>
      </c>
    </row>
    <row r="11" spans="1:19" s="2" customFormat="1" ht="23.1" customHeight="1" thickBot="1">
      <c r="A11" s="15" t="s">
        <v>16</v>
      </c>
      <c r="B11" s="15"/>
      <c r="C11" s="90">
        <f>C6+C7+C8+C10</f>
        <v>74113571083</v>
      </c>
      <c r="D11" s="90">
        <f t="shared" ref="D11:E11" si="0">D6+D7+D8+D10</f>
        <v>100</v>
      </c>
      <c r="E11" s="92">
        <f t="shared" si="0"/>
        <v>8.6</v>
      </c>
    </row>
    <row r="12" spans="1:19" ht="23.1" customHeight="1" thickTop="1">
      <c r="A12" s="30" t="s">
        <v>17</v>
      </c>
      <c r="B12" s="31"/>
      <c r="C12" s="26"/>
      <c r="D12" s="26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8"/>
  <sheetViews>
    <sheetView rightToLeft="1" view="pageBreakPreview" zoomScale="90" zoomScaleNormal="106" zoomScaleSheetLayoutView="90" workbookViewId="0">
      <selection activeCell="I15" sqref="I15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6" customFormat="1" ht="2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s="76" customFormat="1" ht="21">
      <c r="A2" s="119" t="s">
        <v>63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3" s="76" customFormat="1" ht="21">
      <c r="A3" s="119" t="str">
        <f>'صفحه نخست'!N15</f>
        <v>برای ماه منتهی به 1403/12/30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3" s="76" customFormat="1" ht="21">
      <c r="A4" s="122" t="s">
        <v>76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6.5" customHeight="1">
      <c r="B5" s="118" t="s">
        <v>77</v>
      </c>
      <c r="C5" s="118"/>
      <c r="D5" s="118"/>
      <c r="E5" s="135" t="str">
        <f>'صفحه نخست'!N17</f>
        <v>از 1403/11/30 تا  1403/12/30</v>
      </c>
      <c r="F5" s="135"/>
      <c r="G5" s="135"/>
      <c r="H5" s="135" t="str">
        <f>'صفحه نخست'!N19</f>
        <v>از ابتدای سال مالی تا 1403/12/30</v>
      </c>
      <c r="I5" s="135"/>
      <c r="J5" s="135"/>
      <c r="K5" s="49"/>
      <c r="L5" s="49"/>
      <c r="M5" s="49"/>
    </row>
    <row r="6" spans="1:13" s="1" customFormat="1" ht="47.25" customHeight="1" thickBot="1">
      <c r="A6" s="4" t="s">
        <v>19</v>
      </c>
      <c r="B6" s="4" t="s">
        <v>78</v>
      </c>
      <c r="C6" s="4" t="s">
        <v>79</v>
      </c>
      <c r="D6" s="4" t="s">
        <v>80</v>
      </c>
      <c r="E6" s="4" t="s">
        <v>81</v>
      </c>
      <c r="F6" s="4" t="s">
        <v>82</v>
      </c>
      <c r="G6" s="4" t="s">
        <v>83</v>
      </c>
      <c r="H6" s="4" t="s">
        <v>81</v>
      </c>
      <c r="I6" s="4" t="s">
        <v>82</v>
      </c>
      <c r="J6" s="4" t="s">
        <v>83</v>
      </c>
    </row>
    <row r="7" spans="1:13" ht="16.5" thickBot="1">
      <c r="A7" s="93" t="s">
        <v>16</v>
      </c>
      <c r="B7" s="94"/>
      <c r="C7" s="95"/>
      <c r="D7" s="95"/>
      <c r="E7" s="95"/>
      <c r="F7" s="91">
        <v>0</v>
      </c>
      <c r="G7" s="91">
        <v>0</v>
      </c>
      <c r="H7" s="91">
        <v>0</v>
      </c>
      <c r="I7" s="90">
        <v>0</v>
      </c>
      <c r="J7" s="91">
        <v>0</v>
      </c>
    </row>
    <row r="8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USER</cp:lastModifiedBy>
  <cp:lastPrinted>2024-02-04T14:09:50Z</cp:lastPrinted>
  <dcterms:created xsi:type="dcterms:W3CDTF">2017-11-22T14:26:20Z</dcterms:created>
  <dcterms:modified xsi:type="dcterms:W3CDTF">2025-03-30T08:05:29Z</dcterms:modified>
</cp:coreProperties>
</file>