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2\بهمن\"/>
    </mc:Choice>
  </mc:AlternateContent>
  <xr:revisionPtr revIDLastSave="0" documentId="13_ncr:1_{ADDAEE74-3A15-4E53-8656-C372AFF03DEB}" xr6:coauthVersionLast="47" xr6:coauthVersionMax="47" xr10:uidLastSave="{00000000-0000-0000-0000-000000000000}"/>
  <bookViews>
    <workbookView xWindow="-28920" yWindow="-4695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سرمایه‌گذاری'!$A$1:$O$17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'!$A$1:$L$19</definedName>
    <definedName name="_xlnm.Print_Area" localSheetId="8">'درآمد سود سهام'!$A$1:$J$8</definedName>
    <definedName name="_xlnm.Print_Area" localSheetId="11">'درآمد ناشی از تغییر قیمت اوراق '!$A$1:$I$17</definedName>
    <definedName name="_xlnm.Print_Area" localSheetId="10">'درآمد ناشی ازفروش'!$A$1:$J$17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سپرده!$A$1:$L$17</definedName>
    <definedName name="_xlnm.Print_Area" localSheetId="9">'سود اوراق بهادار و سپرده بانکی'!$A$1:$J$9</definedName>
    <definedName name="_xlnm.Print_Area" localSheetId="0">'صفحه نخست'!$A$1:$J$41</definedName>
    <definedName name="_xlnm.Print_Area" localSheetId="5">'گواهی سپرده'!$A$1:$P$12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D19" i="5"/>
  <c r="E19" i="5"/>
  <c r="F19" i="5"/>
  <c r="G19" i="5"/>
  <c r="H19" i="5"/>
  <c r="I19" i="5"/>
  <c r="J19" i="5"/>
  <c r="K19" i="5"/>
  <c r="L19" i="5"/>
  <c r="B19" i="5"/>
  <c r="C13" i="14"/>
  <c r="D13" i="14"/>
  <c r="E13" i="14"/>
  <c r="F13" i="14"/>
  <c r="G13" i="14"/>
  <c r="H13" i="14"/>
  <c r="I13" i="14"/>
  <c r="B13" i="14"/>
  <c r="C14" i="15"/>
  <c r="D14" i="15"/>
  <c r="E14" i="15"/>
  <c r="F14" i="15"/>
  <c r="G14" i="15"/>
  <c r="H14" i="15"/>
  <c r="I14" i="15"/>
  <c r="J14" i="15"/>
  <c r="B14" i="15"/>
  <c r="F8" i="13"/>
  <c r="G8" i="13"/>
  <c r="H8" i="13"/>
  <c r="I8" i="13"/>
  <c r="J8" i="13"/>
  <c r="E8" i="13"/>
  <c r="F8" i="12"/>
  <c r="G8" i="12"/>
  <c r="H8" i="12"/>
  <c r="I8" i="12"/>
  <c r="J8" i="12"/>
  <c r="E8" i="12"/>
  <c r="D10" i="11"/>
  <c r="E10" i="11"/>
  <c r="C10" i="11"/>
  <c r="H12" i="2"/>
  <c r="I12" i="2"/>
  <c r="J12" i="2"/>
  <c r="K12" i="2"/>
  <c r="L12" i="2"/>
  <c r="F12" i="2"/>
  <c r="O16" i="1"/>
  <c r="C16" i="1"/>
  <c r="D16" i="1"/>
  <c r="E16" i="1"/>
  <c r="F16" i="1"/>
  <c r="G16" i="1"/>
  <c r="H16" i="1"/>
  <c r="I16" i="1"/>
  <c r="J16" i="1"/>
  <c r="K16" i="1"/>
  <c r="M16" i="1"/>
  <c r="N16" i="1"/>
  <c r="B16" i="1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<sst xmlns="http://schemas.openxmlformats.org/spreadsheetml/2006/main" count="322" uniqueCount="140">
  <si>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</si>
  <si>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</si>
  <si>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</si>
  <si>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</si>
  <si>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</si>
  <si>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</si>
  <si>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</si>
  <si>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</si>
  <si>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</si>
  <si>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</si>
  <si>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</si>
  <si>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</si>
  <si>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</si>
  <si>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</si>
  <si>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</si>
  <si>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</si>
  <si>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</si>
  <si>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</si>
  <si>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</si>
  <si>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</si>
  <si>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</si>
  <si>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</si>
  <si>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</si>
  <si>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</si>
  <si>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</si>
  <si>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</si>
  <si>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</si>
  <si>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</si>
  <si>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</si>
  <si>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</si>
  <si>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</si>
  <si>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</si>
  <si>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</si>
  <si>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</si>
  <si>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</si>
  <si>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</si>
  <si>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</si>
  <si>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</si>
  <si>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</si>
  <si>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</si>
  <si>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</si>
  <si>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</si>
  <si>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</si>
  <si>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</si>
  <si>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</si>
  <si>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</si>
  <si>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</si>
  <si>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</si>
  <si>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</si>
  <si>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</si>
  <si>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</si>
  <si>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</si>
  <si>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</si>
  <si>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</si>
  <si>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</si>
  <si>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</si>
  <si>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</si>
  <si>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</si>
  <si>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</si>
  <si>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</si>
  <si>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</si>
  <si>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</si>
  <si>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</si>
  <si>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</si>
  <si>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</si>
  <si>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</si>
  <si>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</si>
  <si>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</si>
  <si>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</si>
  <si>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</si>
  <si>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</si>
  <si>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</si>
  <si>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</si>
  <si>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</si>
  <si>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</si>
  <si>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</si>
  <si>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</si>
  <si>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</si>
  <si>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</si>
  <si>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</si>
  <si>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</si>
  <si>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</si>
  <si>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</si>
  <si>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</si>
  <si>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</si>
  <si>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</si>
  <si>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</si>
  <si>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</si>
  <si>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</si>
  <si>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</si>
  <si>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</si>
  <si>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</si>
  <si>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</si>
  <si>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</si>
  <si>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</si>
  <si>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</si>
  <si>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</si>
  <si>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</si>
  <si>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</si>
  <si>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</si>
  <si>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</si>
  <si>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</si>
  <si>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</si>
  <si>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</si>
  <si>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</si>
  <si>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</si>
  <si>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</si>
  <si>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</si>
  <si>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</si>
  <si>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</si>
  <si>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</si>
  <si>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</si>
  <si>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</si>
  <si>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</si>
  <si>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</si>
  <si>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</si>
  <si>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</si>
  <si>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</si>
  <si>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</si>
  <si>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</si>
  <si>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</si>
  <si>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</si>
  <si>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</si>
  <si>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</si>
  <si>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</si>
  <si>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</si>
  <si>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کیا الکترود شرق (حق تقدم) (کیاح)</t>
  </si>
  <si>
    <t>1402/10/30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</si>
  <si>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</si>
  <si>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</si>
  <si>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</si>
  <si>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</si>
  <si>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1402/11/30</t>
  </si>
  <si>
    <t>برای ماه منتهی به 1402/11/30</t>
  </si>
  <si>
    <t>کوتاه مدت - خاورمیانه مانا</t>
  </si>
  <si>
    <t>101310810707075703</t>
  </si>
  <si>
    <t>0.72</t>
  </si>
  <si>
    <t>3.01</t>
  </si>
  <si>
    <t>از 1402/10/30 تا  1402/11/30</t>
  </si>
  <si>
    <t>از ابتدای سال مالی تا 1402/11/30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</si>
</sst>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readingOrder="2"/>
    </xf>
    <xf numFmtId="164" fontId="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0</xdr:row>
      <xdr:rowOff>0</xdr:rowOff>
    </xdr:from>
    <xdr:to>
      <xdr:col>9</xdr:col>
      <xdr:colOff>676276</xdr:colOff>
      <xdr:row>40</xdr:row>
      <xdr:rowOff>228599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FBEFBE-3F02-32A7-685E-2994EE08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184549" y="0"/>
          <a:ext cx="5991225" cy="8772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tabSelected="1" view="pageBreakPreview" topLeftCell="C1" zoomScaleNormal="100" zoomScaleSheetLayoutView="100" workbookViewId="0">
      <selection activeCell="L1" sqref="L1:R1048576"/>
    </sheetView>
  </sheetViews>
  <sheetFormatPr defaultColWidth="9" defaultRowHeight="18"/>
  <cols>
    <col min="1" max="1" width="9" style="30" customWidth="1"/>
    <col min="2" max="11" width="9" style="30"/>
    <col min="12" max="13" width="9" style="2" hidden="1" customWidth="1"/>
    <col min="14" max="16" width="12.875" style="24" hidden="1" customWidth="1"/>
    <col min="17" max="18" width="0" style="2" hidden="1" customWidth="1"/>
    <col min="19" max="24" width="9" style="2"/>
    <col min="25" max="16384" width="9" style="30"/>
  </cols>
  <sheetData>
    <row r="3" spans="1:17" ht="27.75">
      <c r="D3" s="104"/>
      <c r="E3" s="105"/>
      <c r="F3" s="10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123</v>
      </c>
      <c r="O9" s="25" t="s">
        <v>124</v>
      </c>
      <c r="P9" s="25" t="s">
        <v>125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127</v>
      </c>
      <c r="O10" s="25" t="s">
        <v>132</v>
      </c>
      <c r="P10" s="26">
        <v>233128135924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22"/>
      <c r="K15" s="22"/>
      <c r="L15" s="23"/>
      <c r="M15" s="23"/>
      <c r="N15" s="25" t="s">
        <v>133</v>
      </c>
      <c r="O15" s="25"/>
      <c r="P15" s="25"/>
      <c r="Q15" s="23"/>
    </row>
    <row r="16" spans="1:17" ht="15" customHeight="1">
      <c r="A16" s="102"/>
      <c r="B16" s="102"/>
      <c r="C16" s="102"/>
      <c r="D16" s="102"/>
      <c r="E16" s="102"/>
      <c r="F16" s="102"/>
      <c r="G16" s="102"/>
      <c r="H16" s="102"/>
      <c r="I16" s="102"/>
    </row>
    <row r="17" spans="1:14" ht="15" customHeight="1">
      <c r="A17" s="103"/>
      <c r="B17" s="103"/>
      <c r="C17" s="103"/>
      <c r="D17" s="103"/>
      <c r="E17" s="103"/>
      <c r="F17" s="103"/>
      <c r="G17" s="103"/>
      <c r="H17" s="103"/>
      <c r="I17" s="103"/>
      <c r="N17" s="24" t="s">
        <v>138</v>
      </c>
    </row>
    <row r="18" spans="1:14" ht="15" customHeight="1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14" ht="15" customHeight="1">
      <c r="A19" s="103"/>
      <c r="B19" s="103"/>
      <c r="C19" s="103"/>
      <c r="D19" s="103"/>
      <c r="E19" s="103"/>
      <c r="F19" s="103"/>
      <c r="G19" s="103"/>
      <c r="H19" s="103"/>
      <c r="I19" s="103"/>
      <c r="N19" s="24" t="s">
        <v>139</v>
      </c>
    </row>
    <row r="20" spans="1:14" ht="15" customHeight="1">
      <c r="A20" s="103"/>
      <c r="B20" s="103"/>
      <c r="C20" s="103"/>
      <c r="D20" s="103"/>
      <c r="E20" s="103"/>
      <c r="F20" s="103"/>
      <c r="G20" s="103"/>
      <c r="H20" s="103"/>
      <c r="I20" s="103"/>
    </row>
    <row r="21" spans="1:14" ht="15" customHeight="1">
      <c r="A21" s="103"/>
      <c r="B21" s="103"/>
      <c r="C21" s="103"/>
      <c r="D21" s="103"/>
      <c r="E21" s="103"/>
      <c r="F21" s="103"/>
      <c r="G21" s="103"/>
      <c r="H21" s="103"/>
      <c r="I21" s="103"/>
    </row>
    <row r="22" spans="1:14" ht="15" customHeight="1">
      <c r="A22" s="103"/>
      <c r="B22" s="103"/>
      <c r="C22" s="103"/>
      <c r="D22" s="103"/>
      <c r="E22" s="103"/>
      <c r="F22" s="103"/>
      <c r="G22" s="103"/>
      <c r="H22" s="103"/>
      <c r="I22" s="103"/>
    </row>
    <row r="23" spans="1:14" ht="15" customHeight="1">
      <c r="A23" s="103"/>
      <c r="B23" s="103"/>
      <c r="C23" s="103"/>
      <c r="D23" s="103"/>
      <c r="E23" s="103"/>
      <c r="F23" s="103"/>
      <c r="G23" s="103"/>
      <c r="H23" s="103"/>
      <c r="I23" s="103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0"/>
      <c r="G37" s="101"/>
      <c r="H37" s="101"/>
    </row>
    <row r="38" spans="6:8">
      <c r="F38" s="101"/>
      <c r="G38" s="101"/>
      <c r="H38" s="101"/>
    </row>
    <row r="39" spans="6:8">
      <c r="F39" s="101"/>
      <c r="G39" s="101"/>
      <c r="H39" s="10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rightToLeft="1" view="pageBreakPreview" zoomScaleNormal="100" zoomScaleSheetLayoutView="100" workbookViewId="0">
      <selection activeCell="O16" sqref="O16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7" customFormat="1" ht="19.5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s="77" customFormat="1" ht="19.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s="77" customFormat="1" ht="19.5">
      <c r="A3" s="108" t="str">
        <f>'صفحه نخست'!N15</f>
        <v>برای ماه منتهی به 1402/11/30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9.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9.5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7" spans="1:15" ht="18.75" customHeight="1">
      <c r="A7" s="3"/>
      <c r="B7" s="114" t="str">
        <f>'صفحه نخست'!N10</f>
        <v>1402/10/30</v>
      </c>
      <c r="C7" s="114"/>
      <c r="D7" s="114"/>
      <c r="E7" s="3"/>
      <c r="F7" s="113" t="s">
        <v>5</v>
      </c>
      <c r="G7" s="113"/>
      <c r="H7" s="113"/>
      <c r="I7" s="113"/>
      <c r="J7" s="1"/>
      <c r="K7" s="114" t="str">
        <f>'صفحه نخست'!O10</f>
        <v>1402/11/30</v>
      </c>
      <c r="L7" s="114"/>
      <c r="M7" s="114"/>
      <c r="N7" s="114"/>
      <c r="O7" s="114"/>
    </row>
    <row r="8" spans="1:15" s="7" customFormat="1" ht="17.25" customHeight="1">
      <c r="A8" s="109" t="s">
        <v>6</v>
      </c>
      <c r="B8" s="109" t="s">
        <v>7</v>
      </c>
      <c r="C8" s="109" t="s">
        <v>8</v>
      </c>
      <c r="D8" s="106" t="s">
        <v>9</v>
      </c>
      <c r="E8" s="5"/>
      <c r="F8" s="110" t="s">
        <v>10</v>
      </c>
      <c r="G8" s="110"/>
      <c r="H8" s="111" t="s">
        <v>11</v>
      </c>
      <c r="I8" s="111"/>
      <c r="J8" s="6"/>
      <c r="K8" s="106" t="s">
        <v>7</v>
      </c>
      <c r="L8" s="106" t="s">
        <v>12</v>
      </c>
      <c r="M8" s="106" t="s">
        <v>8</v>
      </c>
      <c r="N8" s="106" t="s">
        <v>9</v>
      </c>
      <c r="O8" s="106" t="s">
        <v>13</v>
      </c>
    </row>
    <row r="9" spans="1:15" s="7" customFormat="1" ht="20.25" customHeight="1" thickBot="1">
      <c r="A9" s="107"/>
      <c r="B9" s="107"/>
      <c r="C9" s="107"/>
      <c r="D9" s="107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07"/>
      <c r="L9" s="107"/>
      <c r="M9" s="107"/>
      <c r="N9" s="107"/>
      <c r="O9" s="107"/>
    </row>
    <row r="10" spans="1:15" ht="26.25" customHeight="1">
      <c r="A10" s="15" t="s">
        <v>16</v>
      </c>
      <c r="B10" s="16">
        <v>7132677</v>
      </c>
      <c r="C10" s="17">
        <v>49596966092</v>
      </c>
      <c r="D10" s="17">
        <v>39342454035</v>
      </c>
      <c r="E10" s="17">
        <v>0</v>
      </c>
      <c r="F10" s="16">
        <v>1410000</v>
      </c>
      <c r="G10" s="16">
        <v>8316616815</v>
      </c>
      <c r="H10" s="16">
        <v>1084802</v>
      </c>
      <c r="I10" s="16">
        <v>7453047823</v>
      </c>
      <c r="J10" s="16"/>
      <c r="K10" s="16">
        <v>7457875</v>
      </c>
      <c r="L10" s="89">
        <v>5720</v>
      </c>
      <c r="M10" s="16">
        <v>50460535084</v>
      </c>
      <c r="N10" s="16">
        <v>42626624127</v>
      </c>
      <c r="O10" s="95">
        <v>18.329999999999998</v>
      </c>
    </row>
    <row r="11" spans="1:15" ht="26.25" customHeight="1">
      <c r="A11" s="15" t="s">
        <v>17</v>
      </c>
      <c r="B11" s="16">
        <v>9047249</v>
      </c>
      <c r="C11" s="17">
        <v>52170748567</v>
      </c>
      <c r="D11" s="17">
        <v>50472402970</v>
      </c>
      <c r="E11" s="17">
        <v>3186799</v>
      </c>
      <c r="F11" s="16">
        <v>680482</v>
      </c>
      <c r="G11" s="16">
        <v>3728904687</v>
      </c>
      <c r="H11" s="16">
        <v>538886</v>
      </c>
      <c r="I11" s="16">
        <v>3098818727</v>
      </c>
      <c r="J11" s="16"/>
      <c r="K11" s="16">
        <v>9188845</v>
      </c>
      <c r="L11" s="89">
        <v>5750</v>
      </c>
      <c r="M11" s="16">
        <v>52800834527</v>
      </c>
      <c r="N11" s="16">
        <v>52795703500</v>
      </c>
      <c r="O11" s="94">
        <v>22.7</v>
      </c>
    </row>
    <row r="12" spans="1:15" ht="26.25" customHeight="1">
      <c r="A12" s="15" t="s">
        <v>126</v>
      </c>
      <c r="B12" s="16">
        <v>7215511</v>
      </c>
      <c r="C12" s="17">
        <v>34145832674</v>
      </c>
      <c r="D12" s="17">
        <v>26078668427</v>
      </c>
      <c r="E12" s="17">
        <v>7215511</v>
      </c>
      <c r="F12" s="16">
        <v>0</v>
      </c>
      <c r="G12" s="16">
        <v>0</v>
      </c>
      <c r="H12" s="16">
        <v>0</v>
      </c>
      <c r="I12" s="16">
        <v>0</v>
      </c>
      <c r="J12" s="16"/>
      <c r="K12" s="16">
        <v>7215511</v>
      </c>
      <c r="L12" s="89">
        <v>3617</v>
      </c>
      <c r="M12" s="16">
        <v>34145832674</v>
      </c>
      <c r="N12" s="16">
        <v>26078668427</v>
      </c>
      <c r="O12" s="70">
        <v>11.21</v>
      </c>
    </row>
    <row r="13" spans="1:15" ht="26.25" customHeight="1">
      <c r="A13" s="15" t="s">
        <v>18</v>
      </c>
      <c r="B13" s="16">
        <v>792622</v>
      </c>
      <c r="C13" s="17">
        <v>10171254389</v>
      </c>
      <c r="D13" s="17">
        <v>10287096993</v>
      </c>
      <c r="E13" s="17"/>
      <c r="F13" s="16">
        <v>623823</v>
      </c>
      <c r="G13" s="16">
        <v>8225093543</v>
      </c>
      <c r="H13" s="16">
        <v>1256300</v>
      </c>
      <c r="I13" s="16">
        <v>16280096546</v>
      </c>
      <c r="J13" s="16"/>
      <c r="K13" s="16">
        <v>160145</v>
      </c>
      <c r="L13" s="89">
        <v>13252</v>
      </c>
      <c r="M13" s="16">
        <v>2116251386</v>
      </c>
      <c r="N13" s="16">
        <v>2121843621</v>
      </c>
      <c r="O13" s="70">
        <v>0.91</v>
      </c>
    </row>
    <row r="14" spans="1:15" ht="26.25" customHeight="1">
      <c r="A14" s="15" t="s">
        <v>128</v>
      </c>
      <c r="B14" s="16">
        <v>0</v>
      </c>
      <c r="C14" s="17">
        <v>0</v>
      </c>
      <c r="D14" s="17">
        <v>0</v>
      </c>
      <c r="E14" s="17"/>
      <c r="F14" s="16">
        <v>225535166</v>
      </c>
      <c r="G14" s="16">
        <v>2368048028041</v>
      </c>
      <c r="H14" s="16">
        <v>216777698</v>
      </c>
      <c r="I14" s="16">
        <v>2275302793799</v>
      </c>
      <c r="J14" s="16"/>
      <c r="K14" s="16">
        <v>8757468</v>
      </c>
      <c r="L14" s="89">
        <v>10600</v>
      </c>
      <c r="M14" s="16">
        <v>92745234242</v>
      </c>
      <c r="N14" s="16">
        <v>92825679710</v>
      </c>
      <c r="O14" s="70">
        <v>39.909999999999997</v>
      </c>
    </row>
    <row r="15" spans="1:15" ht="26.25" customHeight="1">
      <c r="A15" s="15" t="s">
        <v>129</v>
      </c>
      <c r="B15" s="16">
        <v>25000</v>
      </c>
      <c r="C15" s="17">
        <v>1386809980</v>
      </c>
      <c r="D15" s="17">
        <v>1410085563</v>
      </c>
      <c r="E15" s="17"/>
      <c r="F15" s="16">
        <v>45000</v>
      </c>
      <c r="G15" s="16">
        <v>2570206827</v>
      </c>
      <c r="H15" s="16">
        <v>30000</v>
      </c>
      <c r="I15" s="16">
        <v>1695864346</v>
      </c>
      <c r="J15" s="16"/>
      <c r="K15" s="16">
        <v>40000</v>
      </c>
      <c r="L15" s="89">
        <v>57689</v>
      </c>
      <c r="M15" s="16">
        <v>2261152461</v>
      </c>
      <c r="N15" s="16">
        <v>2307127334</v>
      </c>
      <c r="O15" s="70">
        <v>0.99</v>
      </c>
    </row>
    <row r="16" spans="1:15" ht="26.25" customHeight="1">
      <c r="A16" s="15" t="s">
        <v>19</v>
      </c>
      <c r="B16" s="16">
        <f>B10+B11+B12+B13+B14+B15</f>
        <v>24213059</v>
      </c>
      <c r="C16" s="16">
        <f t="shared" ref="C16:N16" si="0">C10+C11+C12+C13+C14+C15</f>
        <v>147471611702</v>
      </c>
      <c r="D16" s="16">
        <f t="shared" si="0"/>
        <v>127590707988</v>
      </c>
      <c r="E16" s="16">
        <f t="shared" si="0"/>
        <v>10402310</v>
      </c>
      <c r="F16" s="16">
        <f t="shared" si="0"/>
        <v>228294471</v>
      </c>
      <c r="G16" s="16">
        <f t="shared" si="0"/>
        <v>2390888849913</v>
      </c>
      <c r="H16" s="16">
        <f t="shared" si="0"/>
        <v>219687686</v>
      </c>
      <c r="I16" s="16">
        <f t="shared" si="0"/>
        <v>2303830621241</v>
      </c>
      <c r="J16" s="16">
        <f t="shared" si="0"/>
        <v>0</v>
      </c>
      <c r="K16" s="16">
        <f t="shared" si="0"/>
        <v>32819844</v>
      </c>
      <c r="L16" s="16"/>
      <c r="M16" s="16">
        <f t="shared" si="0"/>
        <v>234529840374</v>
      </c>
      <c r="N16" s="16">
        <f t="shared" si="0"/>
        <v>218755646719</v>
      </c>
      <c r="O16" s="70">
        <f>SUBTOTAL(9,O10:O15)</f>
        <v>94.05</v>
      </c>
    </row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15" t="str">
        <f>' سهام و صندوق‌های سرمایه‌گذاری'!A1:O1</f>
        <v xml:space="preserve"> صندوق اختصاصی بازارگردانی بازده معاملات</v>
      </c>
      <c r="B1" s="115"/>
      <c r="C1" s="115"/>
      <c r="D1" s="115"/>
      <c r="E1" s="115"/>
      <c r="F1" s="115"/>
      <c r="G1" s="115"/>
      <c r="H1" s="115"/>
      <c r="I1" s="115"/>
    </row>
    <row r="2" spans="1:9" ht="21">
      <c r="A2" s="115" t="str">
        <f>' سهام و صندوق‌های سرمایه‌گذاری'!A2:O2</f>
        <v xml:space="preserve">صورت وضعیت پرتفوی </v>
      </c>
      <c r="B2" s="115"/>
      <c r="C2" s="115"/>
      <c r="D2" s="115"/>
      <c r="E2" s="115"/>
      <c r="F2" s="115"/>
      <c r="G2" s="115"/>
      <c r="H2" s="115"/>
      <c r="I2" s="115"/>
    </row>
    <row r="3" spans="1:9" ht="21">
      <c r="A3" s="115" t="str">
        <f>' سهام و صندوق‌های سرمایه‌گذاری'!A3:O3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</row>
    <row r="4" spans="1:9" s="71" customFormat="1" ht="16.149999999999999" customHeight="1">
      <c r="A4" s="117" t="s">
        <v>21</v>
      </c>
      <c r="B4" s="117"/>
      <c r="C4" s="117"/>
      <c r="D4" s="117"/>
      <c r="E4" s="117"/>
    </row>
    <row r="5" spans="1:9">
      <c r="A5" s="72"/>
      <c r="B5" s="73"/>
      <c r="C5" s="73"/>
      <c r="D5" s="73"/>
      <c r="E5" s="73"/>
    </row>
    <row r="6" spans="1:9">
      <c r="A6" s="72"/>
      <c r="B6" s="116" t="str">
        <f>'صفحه نخست'!N10</f>
        <v>1402/10/30</v>
      </c>
      <c r="C6" s="116"/>
      <c r="D6" s="116"/>
      <c r="E6" s="116"/>
      <c r="F6" s="116" t="str">
        <f>'صفحه نخست'!O10</f>
        <v>1402/11/30</v>
      </c>
      <c r="G6" s="116"/>
      <c r="H6" s="116"/>
      <c r="I6" s="116"/>
    </row>
    <row r="7" spans="1:9">
      <c r="A7" s="74" t="s">
        <v>22</v>
      </c>
      <c r="B7" s="74" t="s">
        <v>23</v>
      </c>
      <c r="C7" s="74" t="s">
        <v>24</v>
      </c>
      <c r="D7" s="74" t="s">
        <v>25</v>
      </c>
      <c r="E7" s="74" t="s">
        <v>26</v>
      </c>
      <c r="F7" s="74" t="s">
        <v>23</v>
      </c>
      <c r="G7" s="74" t="s">
        <v>24</v>
      </c>
      <c r="H7" s="74" t="s">
        <v>25</v>
      </c>
      <c r="I7" s="74" t="s">
        <v>26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topLeftCell="D1" zoomScale="106" zoomScaleNormal="100" zoomScaleSheetLayoutView="106" workbookViewId="0">
      <selection activeCell="K6" sqref="K6:N6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0" customWidth="1"/>
    <col min="21" max="16384" width="9" style="70"/>
  </cols>
  <sheetData>
    <row r="1" spans="1:19" s="78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s="78" customFormat="1" ht="2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s="78" customFormat="1" ht="2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78" customFormat="1" ht="21">
      <c r="A4" s="123" t="s">
        <v>27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6" spans="1:19" ht="18" customHeight="1">
      <c r="A6" s="114" t="s">
        <v>28</v>
      </c>
      <c r="B6" s="114"/>
      <c r="C6" s="114"/>
      <c r="D6" s="114"/>
      <c r="E6" s="114"/>
      <c r="F6" s="114"/>
      <c r="G6" s="114"/>
      <c r="H6" s="114" t="s">
        <v>127</v>
      </c>
      <c r="I6" s="114"/>
      <c r="J6" s="114"/>
      <c r="K6" s="113" t="s">
        <v>5</v>
      </c>
      <c r="L6" s="113"/>
      <c r="M6" s="113"/>
      <c r="N6" s="113"/>
      <c r="O6" s="114" t="s">
        <v>132</v>
      </c>
      <c r="P6" s="114"/>
      <c r="Q6" s="114"/>
      <c r="R6" s="114"/>
      <c r="S6" s="114"/>
    </row>
    <row r="7" spans="1:19" ht="26.25" customHeight="1">
      <c r="A7" s="122" t="s">
        <v>29</v>
      </c>
      <c r="B7" s="120" t="s">
        <v>30</v>
      </c>
      <c r="C7" s="111" t="s">
        <v>31</v>
      </c>
      <c r="D7" s="118" t="s">
        <v>32</v>
      </c>
      <c r="E7" s="120" t="s">
        <v>33</v>
      </c>
      <c r="F7" s="119" t="s">
        <v>34</v>
      </c>
      <c r="G7" s="119" t="s">
        <v>35</v>
      </c>
      <c r="H7" s="118" t="s">
        <v>7</v>
      </c>
      <c r="I7" s="118" t="s">
        <v>8</v>
      </c>
      <c r="J7" s="118" t="s">
        <v>9</v>
      </c>
      <c r="K7" s="119" t="s">
        <v>10</v>
      </c>
      <c r="L7" s="119"/>
      <c r="M7" s="119" t="s">
        <v>11</v>
      </c>
      <c r="N7" s="119"/>
      <c r="O7" s="118" t="s">
        <v>7</v>
      </c>
      <c r="P7" s="118" t="s">
        <v>36</v>
      </c>
      <c r="Q7" s="118" t="s">
        <v>8</v>
      </c>
      <c r="R7" s="118" t="s">
        <v>9</v>
      </c>
      <c r="S7" s="118" t="s">
        <v>37</v>
      </c>
    </row>
    <row r="8" spans="1:19" s="1" customFormat="1" ht="40.5" customHeight="1">
      <c r="A8" s="114"/>
      <c r="B8" s="113"/>
      <c r="C8" s="121"/>
      <c r="D8" s="114"/>
      <c r="E8" s="113"/>
      <c r="F8" s="113"/>
      <c r="G8" s="113"/>
      <c r="H8" s="114"/>
      <c r="I8" s="114"/>
      <c r="J8" s="114"/>
      <c r="K8" s="4" t="s">
        <v>7</v>
      </c>
      <c r="L8" s="4" t="s">
        <v>14</v>
      </c>
      <c r="M8" s="4" t="s">
        <v>7</v>
      </c>
      <c r="N8" s="4" t="s">
        <v>15</v>
      </c>
      <c r="O8" s="114"/>
      <c r="P8" s="114"/>
      <c r="Q8" s="114"/>
      <c r="R8" s="114"/>
      <c r="S8" s="114"/>
    </row>
    <row r="9" spans="1:19" ht="23.1" customHeight="1">
      <c r="A9" s="10" t="s">
        <v>19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8" t="s">
        <v>20</v>
      </c>
      <c r="B10" s="27"/>
      <c r="C10" s="27"/>
      <c r="D10" s="60"/>
      <c r="E10" s="60"/>
      <c r="F10" s="27"/>
      <c r="G10" s="27"/>
      <c r="H10" s="61"/>
      <c r="I10" s="28"/>
      <c r="J10" s="28"/>
      <c r="K10" s="61"/>
      <c r="L10" s="28"/>
      <c r="M10" s="61"/>
      <c r="N10" s="28"/>
      <c r="O10" s="61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9" customFormat="1" ht="21">
      <c r="A1" s="115" t="s">
        <v>0</v>
      </c>
      <c r="B1" s="115"/>
      <c r="C1" s="115"/>
      <c r="D1" s="115"/>
      <c r="E1" s="115"/>
      <c r="F1" s="115"/>
      <c r="G1" s="115"/>
      <c r="H1" s="127"/>
      <c r="I1" s="127"/>
      <c r="J1" s="127"/>
    </row>
    <row r="2" spans="1:10" s="79" customFormat="1" ht="21">
      <c r="A2" s="115" t="s">
        <v>2</v>
      </c>
      <c r="B2" s="115"/>
      <c r="C2" s="115"/>
      <c r="D2" s="115"/>
      <c r="E2" s="115"/>
      <c r="F2" s="115"/>
      <c r="G2" s="115"/>
      <c r="H2" s="127"/>
      <c r="I2" s="127"/>
      <c r="J2" s="127"/>
    </row>
    <row r="3" spans="1:10" s="79" customFormat="1" ht="2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27"/>
      <c r="I3" s="127"/>
      <c r="J3" s="127"/>
    </row>
    <row r="4" spans="1:10">
      <c r="A4" s="128" t="s">
        <v>38</v>
      </c>
      <c r="B4" s="128"/>
      <c r="C4" s="128"/>
      <c r="D4" s="128"/>
      <c r="E4" s="128"/>
      <c r="F4" s="128"/>
      <c r="G4" s="128"/>
      <c r="H4" s="2"/>
      <c r="I4" s="2"/>
      <c r="J4" s="2"/>
    </row>
    <row r="5" spans="1:10">
      <c r="A5" s="128" t="s">
        <v>39</v>
      </c>
      <c r="B5" s="128"/>
      <c r="C5" s="128"/>
      <c r="D5" s="128"/>
      <c r="E5" s="128"/>
      <c r="F5" s="128"/>
      <c r="G5" s="128"/>
      <c r="H5" s="2"/>
      <c r="I5" s="2"/>
      <c r="J5" s="2"/>
    </row>
    <row r="6" spans="1:10">
      <c r="A6" s="14"/>
      <c r="B6" s="126" t="str">
        <f>'صفحه نخست'!N17</f>
        <v>از 1402/10/30 تا  1402/11/30</v>
      </c>
      <c r="C6" s="126"/>
      <c r="D6" s="126"/>
      <c r="E6" s="126"/>
      <c r="F6" s="126"/>
      <c r="G6" s="126"/>
      <c r="H6" s="126"/>
      <c r="I6" s="126"/>
      <c r="J6" s="126"/>
    </row>
    <row r="7" spans="1:10" ht="14.45" customHeight="1">
      <c r="A7" s="122" t="s">
        <v>40</v>
      </c>
      <c r="B7" s="119" t="s">
        <v>7</v>
      </c>
      <c r="C7" s="109" t="s">
        <v>41</v>
      </c>
      <c r="D7" s="109" t="s">
        <v>42</v>
      </c>
      <c r="E7" s="109" t="s">
        <v>43</v>
      </c>
      <c r="F7" s="106" t="s">
        <v>44</v>
      </c>
      <c r="G7" s="109" t="s">
        <v>45</v>
      </c>
      <c r="H7" s="109"/>
      <c r="I7" s="109"/>
      <c r="J7" s="109"/>
    </row>
    <row r="8" spans="1:10" ht="27" customHeight="1">
      <c r="A8" s="114"/>
      <c r="B8" s="113"/>
      <c r="C8" s="107"/>
      <c r="D8" s="107"/>
      <c r="E8" s="107"/>
      <c r="F8" s="107"/>
      <c r="G8" s="107"/>
      <c r="H8" s="107"/>
      <c r="I8" s="107"/>
      <c r="J8" s="107"/>
    </row>
    <row r="9" spans="1:10" ht="23.1" customHeight="1">
      <c r="A9" s="10" t="s">
        <v>19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20</v>
      </c>
      <c r="B10" s="11"/>
      <c r="C10" s="66"/>
      <c r="D10" s="66"/>
      <c r="E10" s="67"/>
      <c r="F10" s="66"/>
      <c r="G10" s="125"/>
      <c r="H10" s="124"/>
      <c r="I10" s="124"/>
      <c r="J10" s="124"/>
    </row>
    <row r="11" spans="1:10">
      <c r="A11" s="14"/>
      <c r="B11" s="14"/>
      <c r="C11" s="5"/>
      <c r="D11" s="14"/>
      <c r="E11" s="69"/>
      <c r="F11" s="68"/>
      <c r="G11" s="124"/>
      <c r="H11" s="124"/>
      <c r="I11" s="124"/>
      <c r="J11" s="124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4" customWidth="1"/>
    <col min="8" max="8" width="13" style="54" bestFit="1" customWidth="1"/>
    <col min="9" max="16" width="13" style="54" customWidth="1"/>
    <col min="17" max="17" width="9" style="54" customWidth="1"/>
    <col min="18" max="16384" width="9" style="54"/>
  </cols>
  <sheetData>
    <row r="1" spans="1:16" ht="18.600000000000001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6.899999999999999" customHeight="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6.899999999999999" customHeight="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ht="16.899999999999999" customHeight="1">
      <c r="A4" s="123" t="s">
        <v>46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1.6" customHeight="1">
      <c r="A5" s="5"/>
      <c r="B5" s="107"/>
      <c r="C5" s="107"/>
      <c r="D5" s="8"/>
      <c r="E5" s="8"/>
      <c r="F5" s="107" t="str">
        <f>'صفحه نخست'!N10</f>
        <v>1402/10/30</v>
      </c>
      <c r="G5" s="107"/>
      <c r="H5" s="107"/>
      <c r="I5" s="113" t="s">
        <v>5</v>
      </c>
      <c r="J5" s="113"/>
      <c r="K5" s="113"/>
      <c r="L5" s="113"/>
      <c r="M5" s="107" t="str">
        <f>'صفحه نخست'!O10</f>
        <v>1402/11/30</v>
      </c>
      <c r="N5" s="107"/>
      <c r="O5" s="107"/>
      <c r="P5" s="107"/>
    </row>
    <row r="6" spans="1:16" ht="16.899999999999999" customHeight="1">
      <c r="A6" s="109" t="s">
        <v>47</v>
      </c>
      <c r="B6" s="110" t="s">
        <v>33</v>
      </c>
      <c r="C6" s="111" t="s">
        <v>48</v>
      </c>
      <c r="D6" s="111" t="s">
        <v>49</v>
      </c>
      <c r="E6" s="111" t="s">
        <v>31</v>
      </c>
      <c r="F6" s="122" t="s">
        <v>7</v>
      </c>
      <c r="G6" s="109" t="s">
        <v>8</v>
      </c>
      <c r="H6" s="5" t="s">
        <v>50</v>
      </c>
      <c r="I6" s="119" t="s">
        <v>10</v>
      </c>
      <c r="J6" s="119"/>
      <c r="K6" s="119" t="s">
        <v>11</v>
      </c>
      <c r="L6" s="119"/>
      <c r="M6" s="118" t="s">
        <v>7</v>
      </c>
      <c r="N6" s="106" t="s">
        <v>8</v>
      </c>
      <c r="O6" s="5" t="s">
        <v>50</v>
      </c>
      <c r="P6" s="5" t="s">
        <v>51</v>
      </c>
    </row>
    <row r="7" spans="1:16" ht="16.899999999999999" customHeight="1">
      <c r="A7" s="107"/>
      <c r="B7" s="121"/>
      <c r="C7" s="121"/>
      <c r="D7" s="121"/>
      <c r="E7" s="121"/>
      <c r="F7" s="114"/>
      <c r="G7" s="107"/>
      <c r="H7" s="8" t="s">
        <v>52</v>
      </c>
      <c r="I7" s="4" t="s">
        <v>7</v>
      </c>
      <c r="J7" s="4" t="s">
        <v>8</v>
      </c>
      <c r="K7" s="4" t="s">
        <v>7</v>
      </c>
      <c r="L7" s="4" t="s">
        <v>15</v>
      </c>
      <c r="M7" s="114"/>
      <c r="N7" s="107"/>
      <c r="O7" s="8" t="s">
        <v>52</v>
      </c>
      <c r="P7" s="8" t="s">
        <v>53</v>
      </c>
    </row>
    <row r="8" spans="1:16" ht="23.1" customHeight="1">
      <c r="A8" s="55" t="s">
        <v>19</v>
      </c>
      <c r="B8" s="56"/>
      <c r="C8" s="57">
        <v>0</v>
      </c>
      <c r="D8" s="57">
        <v>0</v>
      </c>
      <c r="E8" s="55"/>
      <c r="F8" s="58">
        <v>0</v>
      </c>
      <c r="G8" s="57">
        <v>0</v>
      </c>
      <c r="H8" s="57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7">
        <v>0</v>
      </c>
      <c r="O8" s="57">
        <v>0</v>
      </c>
      <c r="P8" s="57">
        <v>0</v>
      </c>
    </row>
    <row r="9" spans="1:16" ht="23.1" customHeight="1">
      <c r="A9" s="59" t="s">
        <v>20</v>
      </c>
      <c r="B9" s="60"/>
      <c r="C9" s="28"/>
      <c r="D9" s="28"/>
      <c r="E9" s="27"/>
      <c r="F9" s="61"/>
      <c r="G9" s="28"/>
      <c r="H9" s="62"/>
      <c r="I9" s="63"/>
      <c r="J9" s="63"/>
      <c r="K9" s="63"/>
      <c r="L9" s="63"/>
      <c r="M9" s="61"/>
      <c r="N9" s="28"/>
      <c r="O9" s="62"/>
      <c r="P9" s="62"/>
    </row>
    <row r="10" spans="1:16" ht="16.899999999999999" customHeight="1">
      <c r="A10" s="64"/>
      <c r="B10" s="3"/>
      <c r="C10" s="3"/>
      <c r="D10" s="3"/>
      <c r="E10" s="3"/>
      <c r="F10" s="3"/>
      <c r="G10" s="3"/>
      <c r="H10" s="3"/>
      <c r="I10" s="65"/>
      <c r="J10" s="65"/>
      <c r="K10" s="65"/>
      <c r="L10" s="65"/>
      <c r="M10" s="3"/>
      <c r="N10" s="3"/>
      <c r="O10" s="3"/>
      <c r="P10" s="3"/>
    </row>
    <row r="11" spans="1:16" ht="16.899999999999999" customHeight="1">
      <c r="A11" s="64"/>
      <c r="B11" s="64"/>
      <c r="C11" s="64"/>
      <c r="D11" s="64"/>
      <c r="E11" s="64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rightToLeft="1" view="pageBreakPreview" zoomScaleNormal="100" zoomScaleSheetLayoutView="100" workbookViewId="0">
      <selection activeCell="F8" sqref="F8:F12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7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7" customFormat="1" ht="2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s="77" customFormat="1" ht="2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s="77" customFormat="1" ht="21">
      <c r="A4" s="123" t="s">
        <v>54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80"/>
    </row>
    <row r="5" spans="1:12" ht="16.5" thickBot="1">
      <c r="B5" s="83"/>
      <c r="C5" s="83"/>
      <c r="D5" s="83"/>
      <c r="E5" s="83"/>
      <c r="F5" s="83"/>
      <c r="H5" s="83"/>
      <c r="I5" s="83"/>
    </row>
    <row r="6" spans="1:12" ht="18.75" customHeight="1" thickBot="1">
      <c r="A6" s="3"/>
      <c r="B6" s="114" t="s">
        <v>55</v>
      </c>
      <c r="C6" s="114"/>
      <c r="D6" s="114"/>
      <c r="E6" s="114"/>
      <c r="F6" s="84" t="str">
        <f>'صفحه نخست'!N10</f>
        <v>1402/10/30</v>
      </c>
      <c r="G6" s="3"/>
      <c r="H6" s="113" t="s">
        <v>5</v>
      </c>
      <c r="I6" s="113"/>
      <c r="J6" s="1"/>
      <c r="K6" s="130" t="str">
        <f>'صفحه نخست'!O10</f>
        <v>1402/11/30</v>
      </c>
      <c r="L6" s="130"/>
    </row>
    <row r="7" spans="1:12" ht="31.9" customHeight="1">
      <c r="A7" s="85" t="s">
        <v>56</v>
      </c>
      <c r="B7" s="86" t="s">
        <v>57</v>
      </c>
      <c r="C7" s="86" t="s">
        <v>58</v>
      </c>
      <c r="D7" s="86" t="s">
        <v>59</v>
      </c>
      <c r="E7" s="86" t="s">
        <v>48</v>
      </c>
      <c r="F7" s="87" t="s">
        <v>60</v>
      </c>
      <c r="G7" s="3"/>
      <c r="H7" s="86" t="s">
        <v>61</v>
      </c>
      <c r="I7" s="86" t="s">
        <v>62</v>
      </c>
      <c r="J7" s="1"/>
      <c r="K7" s="85" t="s">
        <v>60</v>
      </c>
      <c r="L7" s="85" t="s">
        <v>51</v>
      </c>
    </row>
    <row r="8" spans="1:12" ht="25.5" customHeight="1">
      <c r="A8" s="15" t="s">
        <v>67</v>
      </c>
      <c r="B8" s="90" t="s">
        <v>68</v>
      </c>
      <c r="C8" s="90" t="s">
        <v>65</v>
      </c>
      <c r="D8" s="90" t="s">
        <v>66</v>
      </c>
      <c r="E8" s="90" t="s">
        <v>66</v>
      </c>
      <c r="F8" s="96">
        <v>180080</v>
      </c>
      <c r="G8" s="16">
        <v>0</v>
      </c>
      <c r="H8" s="16">
        <v>163637800</v>
      </c>
      <c r="I8" s="16">
        <v>163665710</v>
      </c>
      <c r="J8" s="16"/>
      <c r="K8" s="16">
        <v>152170</v>
      </c>
      <c r="L8" s="17">
        <v>0</v>
      </c>
    </row>
    <row r="9" spans="1:12" ht="25.5" customHeight="1">
      <c r="A9" s="15" t="s">
        <v>69</v>
      </c>
      <c r="B9" s="90" t="s">
        <v>70</v>
      </c>
      <c r="C9" s="90" t="s">
        <v>65</v>
      </c>
      <c r="D9" s="90" t="s">
        <v>66</v>
      </c>
      <c r="E9" s="90" t="s">
        <v>66</v>
      </c>
      <c r="F9" s="96">
        <v>180080</v>
      </c>
      <c r="G9" s="16">
        <v>0</v>
      </c>
      <c r="H9" s="16">
        <v>114924382</v>
      </c>
      <c r="I9" s="16">
        <v>114951242</v>
      </c>
      <c r="J9" s="16"/>
      <c r="K9" s="16">
        <v>153220</v>
      </c>
      <c r="L9" s="17">
        <v>0</v>
      </c>
    </row>
    <row r="10" spans="1:12" ht="25.5" customHeight="1">
      <c r="A10" s="15" t="s">
        <v>63</v>
      </c>
      <c r="B10" s="90" t="s">
        <v>64</v>
      </c>
      <c r="C10" s="90" t="s">
        <v>65</v>
      </c>
      <c r="D10" s="90" t="s">
        <v>66</v>
      </c>
      <c r="E10" s="90" t="s">
        <v>66</v>
      </c>
      <c r="F10" s="96">
        <v>7739268</v>
      </c>
      <c r="G10" s="16"/>
      <c r="H10" s="16">
        <v>5666835031</v>
      </c>
      <c r="I10" s="16">
        <v>5673450985</v>
      </c>
      <c r="J10" s="16"/>
      <c r="K10" s="16">
        <v>1123314</v>
      </c>
      <c r="L10" s="17">
        <v>0</v>
      </c>
    </row>
    <row r="11" spans="1:12" ht="25.5" customHeight="1">
      <c r="A11" s="18" t="s">
        <v>134</v>
      </c>
      <c r="B11" s="90" t="s">
        <v>135</v>
      </c>
      <c r="C11" s="90" t="s">
        <v>65</v>
      </c>
      <c r="D11" s="90" t="s">
        <v>66</v>
      </c>
      <c r="E11" s="90" t="s">
        <v>66</v>
      </c>
      <c r="F11" s="96">
        <v>0</v>
      </c>
      <c r="G11" s="16">
        <v>34682</v>
      </c>
      <c r="H11" s="19">
        <v>1215386242301</v>
      </c>
      <c r="I11" s="19">
        <v>1215368286401</v>
      </c>
      <c r="J11" s="16"/>
      <c r="K11" s="19">
        <v>17955900</v>
      </c>
      <c r="L11" s="20">
        <v>0.01</v>
      </c>
    </row>
    <row r="12" spans="1:12" ht="25.5" customHeight="1">
      <c r="A12" s="1" t="s">
        <v>19</v>
      </c>
      <c r="B12" s="90"/>
      <c r="C12" s="90"/>
      <c r="D12" s="90"/>
      <c r="E12" s="90"/>
      <c r="F12" s="96">
        <f>F8+F9+F10+F11</f>
        <v>8099428</v>
      </c>
      <c r="G12" s="91"/>
      <c r="H12" s="96">
        <f t="shared" ref="H12:L12" si="0">H8+H9+H10+H11</f>
        <v>1221331639514</v>
      </c>
      <c r="I12" s="96">
        <f t="shared" si="0"/>
        <v>1221320354338</v>
      </c>
      <c r="J12" s="96">
        <f t="shared" si="0"/>
        <v>0</v>
      </c>
      <c r="K12" s="96">
        <f t="shared" si="0"/>
        <v>19384604</v>
      </c>
      <c r="L12" s="91">
        <f t="shared" si="0"/>
        <v>0.01</v>
      </c>
    </row>
    <row r="13" spans="1:12" ht="23.1" customHeight="1">
      <c r="A13" s="27" t="s">
        <v>20</v>
      </c>
      <c r="B13" s="27"/>
      <c r="C13" s="27"/>
      <c r="D13" s="27"/>
      <c r="E13" s="27"/>
      <c r="F13" s="28"/>
      <c r="G13" s="28"/>
      <c r="H13" s="129"/>
      <c r="I13" s="129"/>
      <c r="J13" s="28"/>
      <c r="K13" s="28"/>
      <c r="L13" s="12"/>
    </row>
    <row r="17" spans="3:3">
      <c r="C17" s="14" t="s">
        <v>71</v>
      </c>
    </row>
  </sheetData>
  <mergeCells count="8">
    <mergeCell ref="A3:L3"/>
    <mergeCell ref="A2:L2"/>
    <mergeCell ref="A1:L1"/>
    <mergeCell ref="H13:I13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B9" sqref="B9"/>
    </sheetView>
  </sheetViews>
  <sheetFormatPr defaultColWidth="13" defaultRowHeight="18"/>
  <cols>
    <col min="1" max="1" width="42.12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9" customFormat="1" ht="21">
      <c r="A1" s="115" t="s">
        <v>0</v>
      </c>
      <c r="B1" s="115"/>
      <c r="C1" s="115"/>
      <c r="D1" s="115"/>
      <c r="E1" s="115"/>
    </row>
    <row r="2" spans="1:19" s="79" customFormat="1" ht="21">
      <c r="A2" s="115" t="s">
        <v>72</v>
      </c>
      <c r="B2" s="115"/>
      <c r="C2" s="115"/>
      <c r="D2" s="115"/>
      <c r="E2" s="115"/>
    </row>
    <row r="3" spans="1:19" s="79" customFormat="1" ht="21">
      <c r="A3" s="115" t="str">
        <f>'صفحه نخست'!N15</f>
        <v>برای ماه منتهی به 1402/11/30</v>
      </c>
      <c r="B3" s="115"/>
      <c r="C3" s="115"/>
      <c r="D3" s="115"/>
      <c r="E3" s="115"/>
    </row>
    <row r="4" spans="1:19" s="79" customFormat="1" ht="21">
      <c r="A4" s="123" t="s">
        <v>73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21.75" customHeight="1">
      <c r="A5" s="31" t="s">
        <v>74</v>
      </c>
      <c r="B5" s="31" t="s">
        <v>75</v>
      </c>
      <c r="C5" s="31" t="s">
        <v>60</v>
      </c>
      <c r="D5" s="31" t="s">
        <v>76</v>
      </c>
      <c r="E5" s="31" t="s">
        <v>77</v>
      </c>
    </row>
    <row r="6" spans="1:19" s="2" customFormat="1" ht="23.1" customHeight="1">
      <c r="A6" s="15" t="s">
        <v>78</v>
      </c>
      <c r="B6" s="1" t="s">
        <v>79</v>
      </c>
      <c r="C6" s="16">
        <v>-4175393930</v>
      </c>
      <c r="D6" s="97">
        <v>100</v>
      </c>
      <c r="E6" s="92">
        <v>-1.8</v>
      </c>
    </row>
    <row r="7" spans="1:19" s="2" customFormat="1" ht="23.1" customHeight="1">
      <c r="A7" s="15" t="s">
        <v>80</v>
      </c>
      <c r="B7" s="1" t="s">
        <v>81</v>
      </c>
      <c r="C7" s="16">
        <v>0</v>
      </c>
      <c r="D7" s="97">
        <v>0</v>
      </c>
      <c r="E7" s="17">
        <v>0</v>
      </c>
    </row>
    <row r="8" spans="1:19" s="2" customFormat="1" ht="23.1" customHeight="1">
      <c r="A8" s="15" t="s">
        <v>82</v>
      </c>
      <c r="B8" s="1" t="s">
        <v>83</v>
      </c>
      <c r="C8" s="16">
        <v>133337</v>
      </c>
      <c r="D8" s="97">
        <v>0</v>
      </c>
      <c r="E8" s="92">
        <v>0</v>
      </c>
    </row>
    <row r="9" spans="1:19" s="2" customFormat="1" ht="23.1" customHeight="1">
      <c r="A9" s="18" t="s">
        <v>84</v>
      </c>
      <c r="B9" s="21" t="s">
        <v>85</v>
      </c>
      <c r="C9" s="19">
        <v>0</v>
      </c>
      <c r="D9" s="19">
        <v>0</v>
      </c>
      <c r="E9" s="20">
        <v>0</v>
      </c>
    </row>
    <row r="10" spans="1:19" s="2" customFormat="1" ht="23.1" customHeight="1">
      <c r="A10" s="15" t="s">
        <v>19</v>
      </c>
      <c r="B10" s="15"/>
      <c r="C10" s="16">
        <f>C6+C7+C8+C9</f>
        <v>-4175260593</v>
      </c>
      <c r="D10" s="16">
        <f t="shared" ref="D10:E10" si="0">D6+D7+D8+D9</f>
        <v>100</v>
      </c>
      <c r="E10" s="17">
        <f t="shared" si="0"/>
        <v>-1.8</v>
      </c>
    </row>
    <row r="11" spans="1:19" ht="23.1" customHeight="1">
      <c r="A11" s="32" t="s">
        <v>20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rightToLeft="1" view="pageBreakPreview" zoomScale="90" zoomScaleNormal="106" zoomScaleSheetLayoutView="90" workbookViewId="0">
      <selection activeCell="G32" sqref="G32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80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s="80" customFormat="1" ht="21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3" s="80" customFormat="1" ht="2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s="80" customFormat="1" ht="21">
      <c r="A4" s="123" t="s">
        <v>86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16.5" customHeight="1">
      <c r="B5" s="113" t="s">
        <v>87</v>
      </c>
      <c r="C5" s="113"/>
      <c r="D5" s="113"/>
      <c r="E5" s="131" t="str">
        <f>'صفحه نخست'!N17</f>
        <v>از 1402/10/30 تا  1402/11/30</v>
      </c>
      <c r="F5" s="131"/>
      <c r="G5" s="131"/>
      <c r="H5" s="131" t="str">
        <f>'صفحه نخست'!N19</f>
        <v>از ابتدای سال مالی تا 1402/11/30</v>
      </c>
      <c r="I5" s="131"/>
      <c r="J5" s="131"/>
      <c r="K5" s="52"/>
      <c r="L5" s="52"/>
      <c r="M5" s="52"/>
    </row>
    <row r="6" spans="1:13" s="1" customFormat="1" ht="47.25" customHeight="1">
      <c r="A6" s="4"/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91</v>
      </c>
      <c r="I6" s="4" t="s">
        <v>92</v>
      </c>
      <c r="J6" s="4" t="s">
        <v>93</v>
      </c>
    </row>
    <row r="7" spans="1:13" s="1" customFormat="1" ht="47.25" customHeight="1">
      <c r="B7" s="1" t="s">
        <v>131</v>
      </c>
      <c r="C7" s="89">
        <v>5910450</v>
      </c>
      <c r="D7" s="89">
        <v>77</v>
      </c>
      <c r="E7" s="89">
        <v>0</v>
      </c>
      <c r="F7" s="89">
        <v>7242522</v>
      </c>
      <c r="G7" s="89">
        <v>7242522</v>
      </c>
      <c r="H7" s="89">
        <v>455104650</v>
      </c>
      <c r="I7" s="89">
        <v>-57466835</v>
      </c>
      <c r="J7" s="89">
        <v>397637815</v>
      </c>
    </row>
    <row r="8" spans="1:13">
      <c r="B8" s="53"/>
      <c r="C8" s="98"/>
      <c r="D8" s="98"/>
      <c r="E8" s="98">
        <f>E7</f>
        <v>0</v>
      </c>
      <c r="F8" s="98">
        <f t="shared" ref="F8:J8" si="0">F7</f>
        <v>7242522</v>
      </c>
      <c r="G8" s="98">
        <f t="shared" si="0"/>
        <v>7242522</v>
      </c>
      <c r="H8" s="98">
        <f t="shared" si="0"/>
        <v>455104650</v>
      </c>
      <c r="I8" s="98">
        <f t="shared" si="0"/>
        <v>-57466835</v>
      </c>
      <c r="J8" s="98">
        <f t="shared" si="0"/>
        <v>397637815</v>
      </c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G8" sqref="E8:J8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9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9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79" customFormat="1" ht="19.5">
      <c r="A3" s="108" t="str">
        <f>'صفحه نخست'!N15</f>
        <v>برای ماه منتهی به 1402/11/30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79" customFormat="1" ht="21">
      <c r="A4" s="123" t="s">
        <v>94</v>
      </c>
      <c r="B4" s="123"/>
      <c r="C4" s="123"/>
      <c r="D4" s="123"/>
      <c r="E4" s="123"/>
      <c r="F4" s="81"/>
      <c r="G4" s="81"/>
      <c r="H4" s="81"/>
      <c r="I4" s="81"/>
      <c r="J4" s="81"/>
    </row>
    <row r="5" spans="1:10" ht="16.5" customHeight="1" thickBot="1">
      <c r="A5" s="37"/>
      <c r="B5" s="132"/>
      <c r="C5" s="132"/>
      <c r="D5" s="132"/>
      <c r="E5" s="133" t="str">
        <f>'صفحه نخست'!N17</f>
        <v>از 1402/10/30 تا  1402/11/30</v>
      </c>
      <c r="F5" s="133"/>
      <c r="G5" s="133"/>
      <c r="H5" s="133" t="str">
        <f>'صفحه نخست'!N19</f>
        <v>از ابتدای سال مالی تا 1402/11/30</v>
      </c>
      <c r="I5" s="133"/>
      <c r="J5" s="133"/>
    </row>
    <row r="6" spans="1:10" ht="38.25" customHeight="1" thickBot="1">
      <c r="A6" s="31" t="s">
        <v>74</v>
      </c>
      <c r="B6" s="88" t="s">
        <v>95</v>
      </c>
      <c r="C6" s="88" t="s">
        <v>33</v>
      </c>
      <c r="D6" s="88" t="s">
        <v>48</v>
      </c>
      <c r="E6" s="88" t="s">
        <v>96</v>
      </c>
      <c r="F6" s="88" t="s">
        <v>92</v>
      </c>
      <c r="G6" s="88" t="s">
        <v>97</v>
      </c>
      <c r="H6" s="88" t="s">
        <v>96</v>
      </c>
      <c r="I6" s="88" t="s">
        <v>92</v>
      </c>
      <c r="J6" s="88" t="s">
        <v>97</v>
      </c>
    </row>
    <row r="7" spans="1:10" s="2" customFormat="1" ht="23.1" customHeight="1">
      <c r="A7" s="18" t="s">
        <v>63</v>
      </c>
      <c r="B7" s="21" t="s">
        <v>132</v>
      </c>
      <c r="C7" s="21" t="s">
        <v>66</v>
      </c>
      <c r="D7" s="21" t="s">
        <v>66</v>
      </c>
      <c r="E7" s="19">
        <v>31805</v>
      </c>
      <c r="F7" s="19">
        <v>0</v>
      </c>
      <c r="G7" s="19">
        <v>31805</v>
      </c>
      <c r="H7" s="19">
        <v>133337</v>
      </c>
      <c r="I7" s="20">
        <v>0</v>
      </c>
      <c r="J7" s="19">
        <v>133337</v>
      </c>
    </row>
    <row r="8" spans="1:10" s="2" customFormat="1" ht="23.1" customHeight="1">
      <c r="A8" s="15" t="s">
        <v>19</v>
      </c>
      <c r="B8" s="1"/>
      <c r="C8" s="1"/>
      <c r="D8" s="1"/>
      <c r="E8" s="16">
        <f>E7</f>
        <v>31805</v>
      </c>
      <c r="F8" s="16">
        <f t="shared" ref="F8:J8" si="0">F7</f>
        <v>0</v>
      </c>
      <c r="G8" s="16">
        <f t="shared" si="0"/>
        <v>31805</v>
      </c>
      <c r="H8" s="16">
        <f t="shared" si="0"/>
        <v>133337</v>
      </c>
      <c r="I8" s="16">
        <f t="shared" si="0"/>
        <v>0</v>
      </c>
      <c r="J8" s="16">
        <f t="shared" si="0"/>
        <v>133337</v>
      </c>
    </row>
    <row r="9" spans="1:10" ht="23.1" customHeight="1">
      <c r="A9" s="10" t="s">
        <v>20</v>
      </c>
      <c r="B9" s="10"/>
      <c r="C9" s="10"/>
      <c r="D9" s="10"/>
      <c r="E9" s="12"/>
      <c r="F9" s="12"/>
      <c r="G9" s="12"/>
      <c r="H9" s="12"/>
      <c r="I9" s="12"/>
      <c r="J9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rightToLeft="1" view="pageBreakPreview" zoomScaleNormal="100" zoomScaleSheetLayoutView="100" workbookViewId="0">
      <selection activeCell="B14" sqref="B14:J14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9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9" customFormat="1" ht="21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79" customFormat="1" ht="2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79" customFormat="1" ht="21">
      <c r="A4" s="123" t="s">
        <v>98</v>
      </c>
      <c r="B4" s="123"/>
      <c r="C4" s="123"/>
      <c r="D4" s="123"/>
      <c r="E4" s="123"/>
      <c r="F4" s="82"/>
      <c r="G4" s="123"/>
      <c r="H4" s="123"/>
      <c r="I4" s="123"/>
      <c r="J4" s="123"/>
    </row>
    <row r="5" spans="1:10" ht="16.5" customHeight="1" thickBot="1">
      <c r="B5" s="133" t="str">
        <f>'صفحه نخست'!N17</f>
        <v>از 1402/10/30 تا  1402/11/30</v>
      </c>
      <c r="C5" s="133"/>
      <c r="D5" s="133"/>
      <c r="E5" s="133"/>
      <c r="F5" s="53"/>
      <c r="G5" s="133" t="str">
        <f>'صفحه نخست'!N19</f>
        <v>از ابتدای سال مالی تا 1402/11/30</v>
      </c>
      <c r="H5" s="133"/>
      <c r="I5" s="133"/>
      <c r="J5" s="133"/>
    </row>
    <row r="6" spans="1:10" ht="18.75" thickBot="1">
      <c r="A6" s="31" t="s">
        <v>74</v>
      </c>
      <c r="B6" s="31" t="s">
        <v>7</v>
      </c>
      <c r="C6" s="31" t="s">
        <v>99</v>
      </c>
      <c r="D6" s="31" t="s">
        <v>100</v>
      </c>
      <c r="E6" s="31" t="s">
        <v>101</v>
      </c>
      <c r="F6" s="37"/>
      <c r="G6" s="31" t="s">
        <v>7</v>
      </c>
      <c r="H6" s="31" t="s">
        <v>9</v>
      </c>
      <c r="I6" s="31" t="s">
        <v>100</v>
      </c>
      <c r="J6" s="51" t="s">
        <v>101</v>
      </c>
    </row>
    <row r="7" spans="1:10" s="2" customFormat="1" ht="31.5" customHeight="1">
      <c r="A7" s="15" t="s">
        <v>16</v>
      </c>
      <c r="B7" s="16">
        <v>1084802</v>
      </c>
      <c r="C7" s="16">
        <v>6370931906</v>
      </c>
      <c r="D7" s="16">
        <v>-6437046267</v>
      </c>
      <c r="E7" s="16">
        <v>-66114361</v>
      </c>
      <c r="F7" s="16">
        <v>1904892</v>
      </c>
      <c r="G7" s="16">
        <v>2919189</v>
      </c>
      <c r="H7" s="16">
        <v>16473577664</v>
      </c>
      <c r="I7" s="16">
        <v>-17419129352</v>
      </c>
      <c r="J7" s="16">
        <v>-945551688</v>
      </c>
    </row>
    <row r="8" spans="1:10" s="2" customFormat="1" ht="31.5" customHeight="1">
      <c r="A8" s="15" t="s">
        <v>17</v>
      </c>
      <c r="B8" s="16">
        <v>538886</v>
      </c>
      <c r="C8" s="16">
        <v>3012843097</v>
      </c>
      <c r="D8" s="16">
        <v>-3010326306</v>
      </c>
      <c r="E8" s="16">
        <v>2516791</v>
      </c>
      <c r="F8" s="16">
        <v>1872376</v>
      </c>
      <c r="G8" s="16">
        <v>2443778</v>
      </c>
      <c r="H8" s="16">
        <v>14374257346</v>
      </c>
      <c r="I8" s="16">
        <v>-13577470841</v>
      </c>
      <c r="J8" s="16">
        <v>796786505</v>
      </c>
    </row>
    <row r="9" spans="1:10" s="2" customFormat="1" ht="31.5" customHeight="1">
      <c r="A9" s="15" t="s">
        <v>128</v>
      </c>
      <c r="B9" s="16">
        <v>216777698</v>
      </c>
      <c r="C9" s="16">
        <v>2276495951618</v>
      </c>
      <c r="D9" s="16">
        <v>-2275302793799</v>
      </c>
      <c r="E9" s="16">
        <v>1193157819</v>
      </c>
      <c r="F9" s="16">
        <v>5438086</v>
      </c>
      <c r="G9" s="16">
        <v>216777698</v>
      </c>
      <c r="H9" s="16">
        <v>2276495951618</v>
      </c>
      <c r="I9" s="16">
        <v>-2275302793799</v>
      </c>
      <c r="J9" s="16">
        <v>1193157819</v>
      </c>
    </row>
    <row r="10" spans="1:10" s="2" customFormat="1" ht="31.5" customHeight="1">
      <c r="A10" s="15" t="s">
        <v>18</v>
      </c>
      <c r="B10" s="16">
        <v>1256300</v>
      </c>
      <c r="C10" s="16">
        <v>16430684341</v>
      </c>
      <c r="D10" s="16">
        <v>-16280096534</v>
      </c>
      <c r="E10" s="16">
        <v>150587807</v>
      </c>
      <c r="F10" s="16">
        <v>15171099</v>
      </c>
      <c r="G10" s="16">
        <v>15639777</v>
      </c>
      <c r="H10" s="16">
        <v>196307794037</v>
      </c>
      <c r="I10" s="16">
        <v>-195255127882</v>
      </c>
      <c r="J10" s="16">
        <v>1052666155</v>
      </c>
    </row>
    <row r="11" spans="1:10" s="2" customFormat="1" ht="31.5" customHeight="1">
      <c r="A11" s="15" t="s">
        <v>129</v>
      </c>
      <c r="B11" s="16">
        <v>30000</v>
      </c>
      <c r="C11" s="16">
        <v>1719787480</v>
      </c>
      <c r="D11" s="16">
        <v>-1695864346</v>
      </c>
      <c r="E11" s="16">
        <v>23923134</v>
      </c>
      <c r="F11" s="16">
        <v>400000</v>
      </c>
      <c r="G11" s="16">
        <v>30000</v>
      </c>
      <c r="H11" s="16">
        <v>1719787480</v>
      </c>
      <c r="I11" s="16">
        <v>-1695864346</v>
      </c>
      <c r="J11" s="16">
        <v>23923134</v>
      </c>
    </row>
    <row r="12" spans="1:10" s="2" customFormat="1" ht="31.5" customHeight="1">
      <c r="A12" s="15" t="s">
        <v>122</v>
      </c>
      <c r="B12" s="16">
        <v>0</v>
      </c>
      <c r="C12" s="16">
        <v>0</v>
      </c>
      <c r="D12" s="16">
        <v>0</v>
      </c>
      <c r="E12" s="16">
        <v>0</v>
      </c>
      <c r="F12" s="16"/>
      <c r="G12" s="16">
        <v>400000</v>
      </c>
      <c r="H12" s="16">
        <v>5015379440</v>
      </c>
      <c r="I12" s="16">
        <v>-5005143283</v>
      </c>
      <c r="J12" s="16">
        <v>10236157</v>
      </c>
    </row>
    <row r="13" spans="1:10" s="2" customFormat="1" ht="31.5" customHeight="1">
      <c r="A13" s="18" t="s">
        <v>130</v>
      </c>
      <c r="B13" s="19">
        <v>0</v>
      </c>
      <c r="C13" s="19">
        <v>0</v>
      </c>
      <c r="D13" s="19">
        <v>0</v>
      </c>
      <c r="E13" s="19">
        <v>0</v>
      </c>
      <c r="F13" s="16">
        <v>79600</v>
      </c>
      <c r="G13" s="19">
        <v>79600</v>
      </c>
      <c r="H13" s="19">
        <v>5106417178</v>
      </c>
      <c r="I13" s="19">
        <v>-5099495176</v>
      </c>
      <c r="J13" s="19">
        <v>6922002</v>
      </c>
    </row>
    <row r="14" spans="1:10" s="2" customFormat="1" ht="31.5" customHeight="1">
      <c r="A14" s="15" t="s">
        <v>19</v>
      </c>
      <c r="B14" s="16">
        <f>SUBTOTAL(9,B7:B13)</f>
        <v>219687686</v>
      </c>
      <c r="C14" s="16">
        <f t="shared" ref="C14:J14" si="0">SUBTOTAL(9,C7:C13)</f>
        <v>2304030198442</v>
      </c>
      <c r="D14" s="16">
        <f t="shared" si="0"/>
        <v>-2302726127252</v>
      </c>
      <c r="E14" s="16">
        <f t="shared" si="0"/>
        <v>1304071190</v>
      </c>
      <c r="F14" s="16">
        <f t="shared" si="0"/>
        <v>24866053</v>
      </c>
      <c r="G14" s="16">
        <f t="shared" si="0"/>
        <v>238290042</v>
      </c>
      <c r="H14" s="16">
        <f t="shared" si="0"/>
        <v>2515493164763</v>
      </c>
      <c r="I14" s="16">
        <f t="shared" si="0"/>
        <v>-2513355024679</v>
      </c>
      <c r="J14" s="16">
        <f t="shared" si="0"/>
        <v>2138140084</v>
      </c>
    </row>
    <row r="15" spans="1:10" ht="23.1" customHeight="1">
      <c r="A15" s="10"/>
      <c r="B15" s="12"/>
      <c r="C15" s="12"/>
      <c r="D15" s="12"/>
      <c r="E15" s="12"/>
      <c r="F15" s="12"/>
      <c r="G15" s="11"/>
      <c r="H15" s="12"/>
      <c r="I15" s="12"/>
      <c r="J15" s="12"/>
    </row>
    <row r="17" spans="1:10">
      <c r="A17" s="134" t="s">
        <v>102</v>
      </c>
      <c r="B17" s="135"/>
      <c r="C17" s="135"/>
      <c r="D17" s="135"/>
      <c r="E17" s="135"/>
      <c r="F17" s="135"/>
      <c r="G17" s="135"/>
      <c r="H17" s="135"/>
      <c r="I17" s="135"/>
      <c r="J17" s="136"/>
    </row>
  </sheetData>
  <mergeCells count="8">
    <mergeCell ref="A1:J1"/>
    <mergeCell ref="A2:J2"/>
    <mergeCell ref="A3:J3"/>
    <mergeCell ref="A17:J17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rightToLeft="1" view="pageBreakPreview" zoomScale="110" zoomScaleNormal="100" zoomScaleSheetLayoutView="110" workbookViewId="0">
      <selection activeCell="I13" sqref="I13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9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s="79" customFormat="1" ht="21">
      <c r="A2" s="115" t="s">
        <v>72</v>
      </c>
      <c r="B2" s="115"/>
      <c r="C2" s="115"/>
      <c r="D2" s="115"/>
      <c r="E2" s="115"/>
      <c r="F2" s="115"/>
      <c r="G2" s="115"/>
      <c r="H2" s="115"/>
      <c r="I2" s="115"/>
    </row>
    <row r="3" spans="1:9" s="79" customFormat="1" ht="21">
      <c r="A3" s="115" t="str">
        <f>'صفحه نخست'!N15</f>
        <v>برای ماه منتهی به 1402/11/30</v>
      </c>
      <c r="B3" s="115"/>
      <c r="C3" s="115"/>
      <c r="D3" s="115"/>
      <c r="E3" s="115"/>
      <c r="F3" s="115"/>
      <c r="G3" s="115"/>
      <c r="H3" s="115"/>
      <c r="I3" s="115"/>
    </row>
    <row r="4" spans="1:9" s="79" customFormat="1" ht="21">
      <c r="A4" s="123" t="s">
        <v>103</v>
      </c>
      <c r="B4" s="123"/>
      <c r="C4" s="123"/>
      <c r="D4" s="123"/>
      <c r="E4" s="81"/>
      <c r="F4" s="81"/>
      <c r="G4" s="81"/>
      <c r="H4" s="81"/>
      <c r="I4" s="81"/>
    </row>
    <row r="5" spans="1:9" ht="16.5" customHeight="1" thickBot="1">
      <c r="B5" s="132" t="str">
        <f>'صفحه نخست'!N17</f>
        <v>از 1402/10/30 تا  1402/11/30</v>
      </c>
      <c r="C5" s="132"/>
      <c r="D5" s="132"/>
      <c r="E5" s="132"/>
      <c r="F5" s="132" t="str">
        <f>'صفحه نخست'!N19</f>
        <v>از ابتدای سال مالی تا 1402/11/30</v>
      </c>
      <c r="G5" s="132"/>
      <c r="H5" s="132"/>
      <c r="I5" s="132"/>
    </row>
    <row r="6" spans="1:9" ht="53.25" customHeight="1" thickBot="1">
      <c r="A6" s="31" t="s">
        <v>74</v>
      </c>
      <c r="B6" s="31" t="s">
        <v>7</v>
      </c>
      <c r="C6" s="31" t="s">
        <v>9</v>
      </c>
      <c r="D6" s="31" t="s">
        <v>100</v>
      </c>
      <c r="E6" s="31" t="s">
        <v>104</v>
      </c>
      <c r="F6" s="31" t="s">
        <v>7</v>
      </c>
      <c r="G6" s="31" t="s">
        <v>9</v>
      </c>
      <c r="H6" s="31" t="s">
        <v>100</v>
      </c>
      <c r="I6" s="31" t="s">
        <v>104</v>
      </c>
    </row>
    <row r="7" spans="1:9" ht="28.5" customHeight="1">
      <c r="A7" s="15" t="s">
        <v>16</v>
      </c>
      <c r="B7" s="16">
        <v>7457875</v>
      </c>
      <c r="C7" s="16">
        <v>42626624127</v>
      </c>
      <c r="D7" s="16">
        <v>-41222024583</v>
      </c>
      <c r="E7" s="16">
        <v>1404599544</v>
      </c>
      <c r="F7" s="16">
        <v>7457875</v>
      </c>
      <c r="G7" s="16">
        <v>42626624127</v>
      </c>
      <c r="H7" s="16">
        <v>-44365428071</v>
      </c>
      <c r="I7" s="16">
        <v>-1738803944</v>
      </c>
    </row>
    <row r="8" spans="1:9" ht="28.5" customHeight="1">
      <c r="A8" s="15" t="s">
        <v>17</v>
      </c>
      <c r="B8" s="16">
        <v>9188845</v>
      </c>
      <c r="C8" s="16">
        <v>52795703500</v>
      </c>
      <c r="D8" s="16">
        <v>-51190981351</v>
      </c>
      <c r="E8" s="16">
        <v>1604722149</v>
      </c>
      <c r="F8" s="16">
        <v>9188845</v>
      </c>
      <c r="G8" s="16">
        <v>52795703500</v>
      </c>
      <c r="H8" s="16">
        <v>-51343656291</v>
      </c>
      <c r="I8" s="16">
        <v>1452047209</v>
      </c>
    </row>
    <row r="9" spans="1:9" ht="28.5" customHeight="1">
      <c r="A9" s="15" t="s">
        <v>18</v>
      </c>
      <c r="B9" s="16">
        <v>160145</v>
      </c>
      <c r="C9" s="16">
        <v>2121843621</v>
      </c>
      <c r="D9" s="16">
        <v>-2232094002</v>
      </c>
      <c r="E9" s="16">
        <v>-110250381</v>
      </c>
      <c r="F9" s="16">
        <v>160145</v>
      </c>
      <c r="G9" s="16">
        <v>2121843621</v>
      </c>
      <c r="H9" s="16">
        <v>-2116251386</v>
      </c>
      <c r="I9" s="16">
        <v>5592235</v>
      </c>
    </row>
    <row r="10" spans="1:9" ht="28.5" customHeight="1">
      <c r="A10" s="15" t="s">
        <v>128</v>
      </c>
      <c r="B10" s="16">
        <v>8757468</v>
      </c>
      <c r="C10" s="16">
        <v>92825679710</v>
      </c>
      <c r="D10" s="16">
        <v>-92745234242</v>
      </c>
      <c r="E10" s="16">
        <v>80445468</v>
      </c>
      <c r="F10" s="16">
        <v>8757468</v>
      </c>
      <c r="G10" s="16">
        <v>92825679710</v>
      </c>
      <c r="H10" s="16">
        <v>-92745234242</v>
      </c>
      <c r="I10" s="16">
        <v>80445468</v>
      </c>
    </row>
    <row r="11" spans="1:9" ht="28.5" customHeight="1">
      <c r="A11" s="15" t="s">
        <v>129</v>
      </c>
      <c r="B11" s="16">
        <v>40000</v>
      </c>
      <c r="C11" s="16">
        <v>2307127334</v>
      </c>
      <c r="D11" s="16">
        <v>-2284428044</v>
      </c>
      <c r="E11" s="16">
        <v>22699290</v>
      </c>
      <c r="F11" s="16">
        <v>40000</v>
      </c>
      <c r="G11" s="16">
        <v>2307127334</v>
      </c>
      <c r="H11" s="16">
        <v>-2261152461</v>
      </c>
      <c r="I11" s="16">
        <v>45974873</v>
      </c>
    </row>
    <row r="12" spans="1:9" ht="28.5" customHeight="1">
      <c r="A12" s="18" t="s">
        <v>126</v>
      </c>
      <c r="B12" s="19">
        <v>7215511</v>
      </c>
      <c r="C12" s="19">
        <v>26078668427</v>
      </c>
      <c r="D12" s="19">
        <v>-26078668427</v>
      </c>
      <c r="E12" s="19">
        <v>0</v>
      </c>
      <c r="F12" s="19">
        <v>7215511</v>
      </c>
      <c r="G12" s="19">
        <v>26078668427</v>
      </c>
      <c r="H12" s="19">
        <v>-32635096097</v>
      </c>
      <c r="I12" s="19">
        <v>-6556427670</v>
      </c>
    </row>
    <row r="13" spans="1:9" ht="28.5" customHeight="1">
      <c r="A13" s="15" t="s">
        <v>19</v>
      </c>
      <c r="B13" s="16">
        <f>SUBTOTAL(9,B7:B12)</f>
        <v>32819844</v>
      </c>
      <c r="C13" s="16">
        <f t="shared" ref="C13:I13" si="0">SUBTOTAL(9,C7:C12)</f>
        <v>218755646719</v>
      </c>
      <c r="D13" s="16">
        <f t="shared" si="0"/>
        <v>-215753430649</v>
      </c>
      <c r="E13" s="16">
        <f t="shared" si="0"/>
        <v>3002216070</v>
      </c>
      <c r="F13" s="16">
        <f t="shared" si="0"/>
        <v>32819844</v>
      </c>
      <c r="G13" s="16">
        <f t="shared" si="0"/>
        <v>218755646719</v>
      </c>
      <c r="H13" s="16">
        <f t="shared" si="0"/>
        <v>-225466818548</v>
      </c>
      <c r="I13" s="16">
        <f t="shared" si="0"/>
        <v>-6711171829</v>
      </c>
    </row>
    <row r="14" spans="1:9" ht="23.1" customHeight="1">
      <c r="A14" s="13" t="s">
        <v>20</v>
      </c>
      <c r="B14" s="50"/>
      <c r="C14" s="49"/>
      <c r="D14" s="49"/>
      <c r="E14" s="49"/>
      <c r="F14" s="50"/>
      <c r="G14" s="49"/>
      <c r="H14" s="49"/>
      <c r="I14" s="49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37" t="s">
        <v>102</v>
      </c>
      <c r="B17" s="137"/>
      <c r="C17" s="137"/>
      <c r="D17" s="137"/>
      <c r="E17" s="137"/>
      <c r="F17" s="137"/>
      <c r="G17" s="137"/>
      <c r="H17" s="137"/>
      <c r="I17" s="137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9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s="79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</row>
    <row r="3" spans="1:9" s="79" customFormat="1" ht="19.5">
      <c r="A3" s="108" t="str">
        <f>'صفحه نخست'!N15</f>
        <v>برای ماه منتهی به 1402/11/30</v>
      </c>
      <c r="B3" s="108"/>
      <c r="C3" s="108"/>
      <c r="D3" s="108"/>
      <c r="E3" s="108"/>
      <c r="F3" s="108"/>
      <c r="G3" s="108"/>
      <c r="H3" s="108"/>
      <c r="I3" s="108"/>
    </row>
    <row r="4" spans="1:9" s="79" customFormat="1" ht="19.5">
      <c r="A4" s="112" t="s">
        <v>105</v>
      </c>
      <c r="B4" s="112"/>
      <c r="C4" s="112"/>
      <c r="D4" s="112"/>
      <c r="E4" s="112"/>
      <c r="F4" s="112"/>
      <c r="G4" s="112"/>
      <c r="H4" s="112"/>
      <c r="I4" s="112"/>
    </row>
    <row r="6" spans="1:9" ht="19.5" customHeight="1">
      <c r="A6" s="39"/>
      <c r="B6" s="133" t="str">
        <f>'صفحه نخست'!N17</f>
        <v>از 1402/10/30 تا  1402/11/30</v>
      </c>
      <c r="C6" s="133"/>
      <c r="D6" s="133"/>
      <c r="E6" s="133"/>
      <c r="F6" s="133" t="str">
        <f>'صفحه نخست'!N19</f>
        <v>از ابتدای سال مالی تا 1402/11/30</v>
      </c>
      <c r="G6" s="133"/>
      <c r="H6" s="133"/>
      <c r="I6" s="133"/>
    </row>
    <row r="7" spans="1:9" ht="20.25" customHeight="1">
      <c r="A7" s="142"/>
      <c r="B7" s="138" t="s">
        <v>106</v>
      </c>
      <c r="C7" s="138" t="s">
        <v>107</v>
      </c>
      <c r="D7" s="140" t="s">
        <v>108</v>
      </c>
      <c r="E7" s="140" t="s">
        <v>19</v>
      </c>
      <c r="F7" s="140" t="s">
        <v>106</v>
      </c>
      <c r="G7" s="140" t="s">
        <v>107</v>
      </c>
      <c r="H7" s="140" t="s">
        <v>108</v>
      </c>
      <c r="I7" s="140" t="s">
        <v>19</v>
      </c>
    </row>
    <row r="8" spans="1:9" ht="20.25" customHeight="1">
      <c r="A8" s="101"/>
      <c r="B8" s="139"/>
      <c r="C8" s="139"/>
      <c r="D8" s="141"/>
      <c r="E8" s="141"/>
      <c r="F8" s="141"/>
      <c r="G8" s="141"/>
      <c r="H8" s="141"/>
      <c r="I8" s="141"/>
    </row>
    <row r="9" spans="1:9">
      <c r="A9" s="101"/>
      <c r="B9" s="40" t="s">
        <v>109</v>
      </c>
      <c r="C9" s="40" t="s">
        <v>110</v>
      </c>
      <c r="D9" s="40" t="s">
        <v>111</v>
      </c>
      <c r="E9" s="133"/>
      <c r="F9" s="40" t="s">
        <v>111</v>
      </c>
      <c r="G9" s="40" t="s">
        <v>111</v>
      </c>
      <c r="H9" s="40" t="s">
        <v>111</v>
      </c>
      <c r="I9" s="133"/>
    </row>
    <row r="10" spans="1:9" ht="23.1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7" t="s">
        <v>20</v>
      </c>
      <c r="B11" s="49"/>
      <c r="C11" s="49"/>
      <c r="D11" s="49"/>
      <c r="E11" s="49"/>
      <c r="F11" s="49"/>
      <c r="G11" s="49"/>
      <c r="H11" s="49"/>
      <c r="I11" s="4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9"/>
  <sheetViews>
    <sheetView rightToLeft="1" view="pageBreakPreview" zoomScale="106" zoomScaleNormal="110" zoomScaleSheetLayoutView="106" workbookViewId="0">
      <selection activeCell="L19" sqref="L19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81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s="81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s="81" customFormat="1" ht="19.5">
      <c r="A3" s="108" t="str">
        <f>'صفحه نخست'!N15</f>
        <v>برای ماه منتهی به 1402/11/30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5" spans="1:13" s="81" customFormat="1" ht="19.5">
      <c r="A5" s="112" t="s">
        <v>112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7" spans="1:13" ht="19.5" customHeight="1">
      <c r="A7" s="42"/>
      <c r="B7" s="133" t="str">
        <f>'صفحه نخست'!N17</f>
        <v>از 1402/10/30 تا  1402/11/30</v>
      </c>
      <c r="C7" s="133"/>
      <c r="D7" s="133"/>
      <c r="E7" s="133"/>
      <c r="F7" s="133"/>
      <c r="G7" s="45"/>
      <c r="H7" s="133" t="str">
        <f>'صفحه نخست'!N19</f>
        <v>از ابتدای سال مالی تا 1402/11/30</v>
      </c>
      <c r="I7" s="133"/>
      <c r="J7" s="133"/>
      <c r="K7" s="133"/>
      <c r="L7" s="133"/>
    </row>
    <row r="8" spans="1:13" ht="19.5" customHeight="1">
      <c r="A8" s="101" t="s">
        <v>113</v>
      </c>
      <c r="B8" s="140" t="s">
        <v>114</v>
      </c>
      <c r="C8" s="140" t="s">
        <v>107</v>
      </c>
      <c r="D8" s="140" t="s">
        <v>108</v>
      </c>
      <c r="E8" s="140" t="s">
        <v>19</v>
      </c>
      <c r="F8" s="140"/>
      <c r="G8" s="45"/>
      <c r="H8" s="140" t="s">
        <v>114</v>
      </c>
      <c r="I8" s="140" t="s">
        <v>107</v>
      </c>
      <c r="J8" s="140" t="s">
        <v>108</v>
      </c>
      <c r="K8" s="140" t="s">
        <v>19</v>
      </c>
      <c r="L8" s="140"/>
    </row>
    <row r="9" spans="1:13" ht="18.75" customHeight="1">
      <c r="A9" s="101"/>
      <c r="B9" s="141"/>
      <c r="C9" s="141"/>
      <c r="D9" s="141"/>
      <c r="E9" s="133"/>
      <c r="F9" s="133"/>
      <c r="G9" s="45"/>
      <c r="H9" s="141"/>
      <c r="I9" s="141"/>
      <c r="J9" s="141"/>
      <c r="K9" s="133"/>
      <c r="L9" s="133"/>
    </row>
    <row r="10" spans="1:13" s="37" customFormat="1" ht="28.5" customHeight="1">
      <c r="A10" s="132"/>
      <c r="B10" s="40" t="s">
        <v>109</v>
      </c>
      <c r="C10" s="40" t="s">
        <v>111</v>
      </c>
      <c r="D10" s="40" t="s">
        <v>111</v>
      </c>
      <c r="E10" s="43" t="s">
        <v>60</v>
      </c>
      <c r="F10" s="43" t="s">
        <v>115</v>
      </c>
      <c r="G10" s="45"/>
      <c r="H10" s="40" t="s">
        <v>109</v>
      </c>
      <c r="I10" s="40" t="s">
        <v>111</v>
      </c>
      <c r="J10" s="40" t="s">
        <v>111</v>
      </c>
      <c r="K10" s="43" t="s">
        <v>60</v>
      </c>
      <c r="L10" s="43" t="s">
        <v>115</v>
      </c>
    </row>
    <row r="11" spans="1:13" s="14" customFormat="1" ht="23.1" customHeight="1">
      <c r="A11" s="15" t="s">
        <v>16</v>
      </c>
      <c r="B11" s="17">
        <v>0</v>
      </c>
      <c r="C11" s="16">
        <v>1404599544</v>
      </c>
      <c r="D11" s="16">
        <v>-66114361</v>
      </c>
      <c r="E11" s="16">
        <v>1338485183</v>
      </c>
      <c r="F11" s="17">
        <v>31.03</v>
      </c>
      <c r="G11" s="17">
        <v>0</v>
      </c>
      <c r="H11" s="17">
        <v>0</v>
      </c>
      <c r="I11" s="16">
        <v>-1738803944</v>
      </c>
      <c r="J11" s="16">
        <v>-945551688</v>
      </c>
      <c r="K11" s="16">
        <v>-2684355632</v>
      </c>
      <c r="L11" s="92">
        <v>64.290000000000006</v>
      </c>
      <c r="M11" s="75"/>
    </row>
    <row r="12" spans="1:13" s="14" customFormat="1" ht="23.1" customHeight="1">
      <c r="A12" s="15" t="s">
        <v>17</v>
      </c>
      <c r="B12" s="17">
        <v>7242522</v>
      </c>
      <c r="C12" s="16">
        <v>1604722149</v>
      </c>
      <c r="D12" s="16">
        <v>2516791</v>
      </c>
      <c r="E12" s="16">
        <v>1614481462</v>
      </c>
      <c r="F12" s="17">
        <v>37.43</v>
      </c>
      <c r="G12" s="17">
        <v>390624802</v>
      </c>
      <c r="H12" s="17">
        <v>397637815</v>
      </c>
      <c r="I12" s="16">
        <v>1452047209</v>
      </c>
      <c r="J12" s="16">
        <v>796786505</v>
      </c>
      <c r="K12" s="16">
        <v>2646471529</v>
      </c>
      <c r="L12" s="92">
        <v>-63.38</v>
      </c>
      <c r="M12" s="75"/>
    </row>
    <row r="13" spans="1:13" s="14" customFormat="1" ht="23.1" customHeight="1">
      <c r="A13" s="15" t="s">
        <v>126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>
        <v>0</v>
      </c>
      <c r="H13" s="17">
        <v>0</v>
      </c>
      <c r="I13" s="16">
        <v>-6556427670</v>
      </c>
      <c r="J13" s="16">
        <v>0</v>
      </c>
      <c r="K13" s="16">
        <v>-6556427670</v>
      </c>
      <c r="L13" s="92">
        <v>157.03</v>
      </c>
      <c r="M13" s="75"/>
    </row>
    <row r="14" spans="1:13" s="14" customFormat="1" ht="23.1" customHeight="1">
      <c r="A14" s="15" t="s">
        <v>18</v>
      </c>
      <c r="B14" s="17">
        <v>0</v>
      </c>
      <c r="C14" s="16">
        <v>-110250381</v>
      </c>
      <c r="D14" s="16">
        <v>150587807</v>
      </c>
      <c r="E14" s="16">
        <v>40337426</v>
      </c>
      <c r="F14" s="17">
        <v>0.94</v>
      </c>
      <c r="G14" s="17">
        <v>0</v>
      </c>
      <c r="H14" s="17">
        <v>0</v>
      </c>
      <c r="I14" s="16">
        <v>5592235</v>
      </c>
      <c r="J14" s="16">
        <v>1052666155</v>
      </c>
      <c r="K14" s="16">
        <v>1058258390</v>
      </c>
      <c r="L14" s="92">
        <v>-25.35</v>
      </c>
      <c r="M14" s="75"/>
    </row>
    <row r="15" spans="1:13" s="14" customFormat="1" ht="23.1" customHeight="1">
      <c r="A15" s="15" t="s">
        <v>128</v>
      </c>
      <c r="B15" s="17">
        <v>0</v>
      </c>
      <c r="C15" s="16">
        <v>80445468</v>
      </c>
      <c r="D15" s="16">
        <v>1193157819</v>
      </c>
      <c r="E15" s="16">
        <v>1273603287</v>
      </c>
      <c r="F15" s="17">
        <v>29.53</v>
      </c>
      <c r="G15" s="17">
        <v>0</v>
      </c>
      <c r="H15" s="17">
        <v>0</v>
      </c>
      <c r="I15" s="16">
        <v>80445468</v>
      </c>
      <c r="J15" s="16">
        <v>1193157819</v>
      </c>
      <c r="K15" s="16">
        <v>1273603287</v>
      </c>
      <c r="L15" s="92">
        <v>-30.5</v>
      </c>
      <c r="M15" s="75"/>
    </row>
    <row r="16" spans="1:13" s="14" customFormat="1" ht="23.1" customHeight="1">
      <c r="A16" s="15" t="s">
        <v>130</v>
      </c>
      <c r="B16" s="17">
        <v>0</v>
      </c>
      <c r="C16" s="16">
        <v>0</v>
      </c>
      <c r="D16" s="16">
        <v>0</v>
      </c>
      <c r="E16" s="16">
        <v>0</v>
      </c>
      <c r="F16" s="17">
        <v>0</v>
      </c>
      <c r="G16" s="17">
        <v>0</v>
      </c>
      <c r="H16" s="17">
        <v>0</v>
      </c>
      <c r="I16" s="16">
        <v>0</v>
      </c>
      <c r="J16" s="16">
        <v>6922002</v>
      </c>
      <c r="K16" s="16">
        <v>6922002</v>
      </c>
      <c r="L16" s="92">
        <v>-0.17</v>
      </c>
      <c r="M16" s="75"/>
    </row>
    <row r="17" spans="1:13" s="14" customFormat="1" ht="23.1" customHeight="1">
      <c r="A17" s="15" t="s">
        <v>129</v>
      </c>
      <c r="B17" s="17">
        <v>0</v>
      </c>
      <c r="C17" s="16">
        <v>22699290</v>
      </c>
      <c r="D17" s="16">
        <v>23923134</v>
      </c>
      <c r="E17" s="16">
        <v>46622424</v>
      </c>
      <c r="F17" s="17">
        <v>1.08</v>
      </c>
      <c r="G17" s="17">
        <v>0</v>
      </c>
      <c r="H17" s="17">
        <v>0</v>
      </c>
      <c r="I17" s="16">
        <v>45974873</v>
      </c>
      <c r="J17" s="16">
        <v>23923134</v>
      </c>
      <c r="K17" s="16">
        <v>69898007</v>
      </c>
      <c r="L17" s="17">
        <v>-1.67</v>
      </c>
      <c r="M17" s="75"/>
    </row>
    <row r="18" spans="1:13" s="14" customFormat="1" ht="23.1" customHeight="1">
      <c r="A18" s="18" t="s">
        <v>122</v>
      </c>
      <c r="B18" s="20">
        <v>0</v>
      </c>
      <c r="C18" s="19">
        <v>0</v>
      </c>
      <c r="D18" s="19">
        <v>0</v>
      </c>
      <c r="E18" s="19">
        <v>0</v>
      </c>
      <c r="F18" s="20">
        <v>0</v>
      </c>
      <c r="G18" s="17">
        <v>0</v>
      </c>
      <c r="H18" s="20">
        <v>0</v>
      </c>
      <c r="I18" s="19">
        <v>0</v>
      </c>
      <c r="J18" s="19">
        <v>10236157</v>
      </c>
      <c r="K18" s="19">
        <v>10236157</v>
      </c>
      <c r="L18" s="17">
        <v>-0.25</v>
      </c>
      <c r="M18" s="75"/>
    </row>
    <row r="19" spans="1:13" s="14" customFormat="1" ht="23.1" customHeight="1">
      <c r="A19" s="15" t="s">
        <v>19</v>
      </c>
      <c r="B19" s="93">
        <f>SUBTOTAL(9,B11:B18)</f>
        <v>7242522</v>
      </c>
      <c r="C19" s="93">
        <f t="shared" ref="C19:L19" si="0">SUBTOTAL(9,C11:C18)</f>
        <v>3002216070</v>
      </c>
      <c r="D19" s="93">
        <f t="shared" si="0"/>
        <v>1304071190</v>
      </c>
      <c r="E19" s="93">
        <f t="shared" si="0"/>
        <v>4313529782</v>
      </c>
      <c r="F19" s="93">
        <f t="shared" si="0"/>
        <v>100.01</v>
      </c>
      <c r="G19" s="93">
        <f t="shared" si="0"/>
        <v>390624802</v>
      </c>
      <c r="H19" s="93">
        <f t="shared" si="0"/>
        <v>397637815</v>
      </c>
      <c r="I19" s="93">
        <f t="shared" si="0"/>
        <v>-6711171829</v>
      </c>
      <c r="J19" s="93">
        <f t="shared" si="0"/>
        <v>2138140084</v>
      </c>
      <c r="K19" s="93">
        <f t="shared" si="0"/>
        <v>-4175393930</v>
      </c>
      <c r="L19" s="93">
        <f t="shared" si="0"/>
        <v>100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="106" zoomScaleNormal="120" zoomScaleSheetLayoutView="106" workbookViewId="0">
      <selection activeCell="E9" sqref="E9:E10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9" customFormat="1" ht="19.5">
      <c r="A1" s="108" t="s">
        <v>0</v>
      </c>
      <c r="B1" s="108"/>
      <c r="C1" s="108"/>
      <c r="D1" s="108"/>
      <c r="E1" s="108"/>
      <c r="F1" s="108"/>
    </row>
    <row r="2" spans="1:7" s="79" customFormat="1" ht="19.5">
      <c r="A2" s="108" t="s">
        <v>72</v>
      </c>
      <c r="B2" s="108"/>
      <c r="C2" s="108"/>
      <c r="D2" s="108"/>
      <c r="E2" s="108"/>
      <c r="F2" s="108"/>
    </row>
    <row r="3" spans="1:7" s="79" customFormat="1" ht="19.5">
      <c r="A3" s="108" t="str">
        <f>'صفحه نخست'!N15</f>
        <v>برای ماه منتهی به 1402/11/30</v>
      </c>
      <c r="B3" s="108"/>
      <c r="C3" s="108"/>
      <c r="D3" s="108"/>
      <c r="E3" s="108"/>
      <c r="F3" s="108"/>
    </row>
    <row r="4" spans="1:7" s="79" customFormat="1" ht="19.5">
      <c r="A4" s="112" t="s">
        <v>116</v>
      </c>
      <c r="B4" s="112"/>
      <c r="C4" s="112"/>
      <c r="D4" s="112"/>
      <c r="E4" s="112"/>
      <c r="F4" s="112"/>
    </row>
    <row r="5" spans="1:7">
      <c r="A5" s="42"/>
      <c r="B5" s="42"/>
      <c r="C5" s="42"/>
      <c r="D5" s="42"/>
      <c r="E5" s="42"/>
      <c r="F5" s="42"/>
    </row>
    <row r="6" spans="1:7" ht="37.5" customHeight="1">
      <c r="A6" s="143" t="s">
        <v>117</v>
      </c>
      <c r="B6" s="143"/>
      <c r="C6" s="144" t="str">
        <f>'صفحه نخست'!N17</f>
        <v>از 1402/10/30 تا  1402/11/30</v>
      </c>
      <c r="D6" s="144"/>
      <c r="E6" s="143" t="str">
        <f>'صفحه نخست'!N19</f>
        <v>از ابتدای سال مالی تا 1402/11/30</v>
      </c>
      <c r="F6" s="143"/>
      <c r="G6" s="44"/>
    </row>
    <row r="7" spans="1:7" ht="59.25" customHeight="1">
      <c r="A7" s="41" t="s">
        <v>118</v>
      </c>
      <c r="B7" s="45" t="s">
        <v>57</v>
      </c>
      <c r="C7" s="45" t="s">
        <v>119</v>
      </c>
      <c r="D7" s="45" t="s">
        <v>120</v>
      </c>
      <c r="E7" s="45" t="s">
        <v>119</v>
      </c>
      <c r="F7" s="45" t="s">
        <v>120</v>
      </c>
      <c r="G7" s="29"/>
    </row>
    <row r="8" spans="1:7" ht="22.5" customHeight="1" thickBot="1">
      <c r="A8" s="40"/>
      <c r="B8" s="40"/>
      <c r="C8" s="46" t="s">
        <v>109</v>
      </c>
      <c r="D8" s="40"/>
      <c r="E8" s="46" t="s">
        <v>109</v>
      </c>
      <c r="F8" s="40"/>
      <c r="G8" s="29"/>
    </row>
    <row r="9" spans="1:7" ht="38.25" customHeight="1">
      <c r="A9" s="76" t="s">
        <v>63</v>
      </c>
      <c r="B9" s="76" t="s">
        <v>64</v>
      </c>
      <c r="C9" s="99">
        <v>31805</v>
      </c>
      <c r="D9" s="86" t="s">
        <v>136</v>
      </c>
      <c r="E9" s="99">
        <v>133337</v>
      </c>
      <c r="F9" s="86" t="s">
        <v>137</v>
      </c>
    </row>
    <row r="10" spans="1:7" ht="23.1" customHeight="1">
      <c r="A10" s="15" t="s">
        <v>19</v>
      </c>
      <c r="B10" s="15"/>
      <c r="C10" s="16">
        <v>31805</v>
      </c>
      <c r="D10" s="15"/>
      <c r="E10" s="16">
        <v>133337</v>
      </c>
      <c r="F10" s="15"/>
    </row>
    <row r="11" spans="1:7" ht="23.1" customHeight="1">
      <c r="A11" s="47" t="s">
        <v>20</v>
      </c>
      <c r="B11" s="48"/>
      <c r="C11" s="49"/>
      <c r="D11" s="48"/>
      <c r="E11" s="49"/>
      <c r="F11" s="48"/>
      <c r="G11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B17" sqref="B17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79" customFormat="1" ht="19.5">
      <c r="A1" s="108" t="s">
        <v>0</v>
      </c>
      <c r="B1" s="108"/>
      <c r="C1" s="108"/>
    </row>
    <row r="2" spans="1:3" s="79" customFormat="1" ht="19.5">
      <c r="A2" s="108" t="s">
        <v>72</v>
      </c>
      <c r="B2" s="108"/>
      <c r="C2" s="108"/>
    </row>
    <row r="3" spans="1:3" s="79" customFormat="1" ht="19.5">
      <c r="A3" s="108" t="str">
        <f>'صفحه نخست'!N15</f>
        <v>برای ماه منتهی به 1402/11/30</v>
      </c>
      <c r="B3" s="108"/>
      <c r="C3" s="108"/>
    </row>
    <row r="4" spans="1:3" s="79" customFormat="1" ht="19.5">
      <c r="A4" s="112" t="s">
        <v>121</v>
      </c>
      <c r="B4" s="112"/>
      <c r="C4" s="112"/>
    </row>
    <row r="5" spans="1:3">
      <c r="A5" s="39"/>
      <c r="B5" s="40" t="str">
        <f>'صفحه نخست'!N17</f>
        <v>از 1402/10/30 تا  1402/11/30</v>
      </c>
      <c r="C5" s="40" t="str">
        <f>'صفحه نخست'!N19</f>
        <v>از ابتدای سال مالی تا 1402/11/30</v>
      </c>
    </row>
    <row r="6" spans="1:3" ht="16.5" customHeight="1">
      <c r="A6" s="145" t="s">
        <v>84</v>
      </c>
      <c r="B6" s="140" t="s">
        <v>60</v>
      </c>
      <c r="C6" s="140" t="s">
        <v>60</v>
      </c>
    </row>
    <row r="7" spans="1:3">
      <c r="A7" s="146"/>
      <c r="B7" s="133"/>
      <c r="C7" s="133"/>
    </row>
    <row r="8" spans="1:3" ht="23.1" customHeight="1">
      <c r="A8" s="10" t="s">
        <v>19</v>
      </c>
      <c r="B8" s="12">
        <v>0</v>
      </c>
      <c r="C8" s="12">
        <v>0</v>
      </c>
    </row>
    <row r="9" spans="1:3" ht="23.1" customHeight="1">
      <c r="A9" s="10" t="s">
        <v>20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2024-02-28T12:25:35Z</dcterms:modified>
</cp:coreProperties>
</file>