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صندوقها\صندوق بازارگردانی بازده معاملات\پرتفوی ماهانه\1403\تیر\"/>
    </mc:Choice>
  </mc:AlternateContent>
  <xr:revisionPtr revIDLastSave="0" documentId="13_ncr:1_{D97F0C82-436A-4A55-AC83-F409B223FBE6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صفحه نخست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سرمایه‌گذاری'!$A$1:$O$17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4">'درآمد سپرده بانکی'!$A$1:$G$14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'!$A$1:$L$22</definedName>
    <definedName name="_xlnm.Print_Area" localSheetId="8">'درآمد سود سهام'!$A$1:$J$9</definedName>
    <definedName name="_xlnm.Print_Area" localSheetId="11">'درآمد ناشی از تغییر قیمت اوراق '!$A$1:$I$18</definedName>
    <definedName name="_xlnm.Print_Area" localSheetId="10">'درآمد ناشی ازفروش'!$A$1:$J$18</definedName>
    <definedName name="_xlnm.Print_Area" localSheetId="7">درآمدها!$A$1:$E$11</definedName>
    <definedName name="_xlnm.Print_Area" localSheetId="15">'سایر درآمدها'!$A$1:$C$9</definedName>
    <definedName name="_xlnm.Print_Area" localSheetId="6">سپرده!$A$1:$L$17</definedName>
    <definedName name="_xlnm.Print_Area" localSheetId="9">'سود اوراق بهادار و سپرده بانکی'!$A$1:$J$12</definedName>
    <definedName name="_xlnm.Print_Area" localSheetId="0">'صفحه نخست'!$A$1:$K$41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7" l="1"/>
  <c r="E13" i="7"/>
  <c r="F11" i="13"/>
  <c r="G11" i="13"/>
  <c r="H11" i="13"/>
  <c r="I11" i="13"/>
  <c r="J11" i="13"/>
  <c r="E11" i="13"/>
  <c r="C16" i="1"/>
  <c r="D16" i="1"/>
  <c r="E16" i="1"/>
  <c r="G16" i="1"/>
  <c r="I16" i="1"/>
  <c r="J16" i="1"/>
  <c r="L16" i="1"/>
  <c r="M16" i="1"/>
  <c r="N16" i="1"/>
  <c r="O16" i="1"/>
  <c r="C20" i="5"/>
  <c r="D20" i="5"/>
  <c r="E20" i="5"/>
  <c r="F20" i="5"/>
  <c r="G20" i="5"/>
  <c r="H20" i="5"/>
  <c r="I20" i="5"/>
  <c r="J20" i="5"/>
  <c r="K20" i="5"/>
  <c r="L20" i="5"/>
  <c r="B20" i="5"/>
  <c r="C14" i="14"/>
  <c r="D14" i="14"/>
  <c r="E14" i="14"/>
  <c r="G14" i="14"/>
  <c r="H14" i="14"/>
  <c r="I14" i="14"/>
  <c r="C15" i="15"/>
  <c r="D15" i="15"/>
  <c r="E15" i="15"/>
  <c r="F15" i="15"/>
  <c r="H15" i="15"/>
  <c r="I15" i="15"/>
  <c r="J15" i="15"/>
  <c r="F8" i="12"/>
  <c r="G8" i="12"/>
  <c r="H8" i="12"/>
  <c r="I8" i="12"/>
  <c r="J8" i="12"/>
  <c r="D10" i="11"/>
  <c r="E10" i="11"/>
  <c r="C10" i="11"/>
  <c r="H12" i="2"/>
  <c r="I12" i="2"/>
  <c r="J12" i="2"/>
  <c r="K12" i="2"/>
  <c r="L12" i="2"/>
  <c r="F12" i="2"/>
  <c r="B6" i="20" l="1"/>
  <c r="A3" i="1"/>
  <c r="H5" i="12" l="1"/>
  <c r="A3" i="3"/>
  <c r="K7" i="1"/>
  <c r="H5" i="13"/>
  <c r="E5" i="13"/>
  <c r="C5" i="8"/>
  <c r="A3" i="8"/>
  <c r="B5" i="8"/>
  <c r="E6" i="7"/>
  <c r="C6" i="7"/>
  <c r="A3" i="7"/>
  <c r="H7" i="5"/>
  <c r="B7" i="5"/>
  <c r="A3" i="5"/>
  <c r="F6" i="6"/>
  <c r="B6" i="6"/>
  <c r="A3" i="6"/>
  <c r="F5" i="14"/>
  <c r="B5" i="14"/>
  <c r="A3" i="14"/>
  <c r="G5" i="15"/>
  <c r="B5" i="15"/>
  <c r="A3" i="15"/>
  <c r="A3" i="13"/>
  <c r="A3" i="12"/>
  <c r="E5" i="12"/>
  <c r="A3" i="11"/>
  <c r="B6" i="17"/>
  <c r="A3" i="18"/>
  <c r="A3" i="17"/>
  <c r="M5" i="18"/>
  <c r="F5" i="18"/>
  <c r="A3" i="2"/>
  <c r="F6" i="2"/>
  <c r="K6" i="2"/>
  <c r="F6" i="20"/>
  <c r="B7" i="1"/>
  <c r="A2" i="20"/>
  <c r="A3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<sst xmlns="http://schemas.openxmlformats.org/spreadsheetml/2006/main" count="352" uniqueCount="147">
  <si>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</si>
  <si>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</si>
  <si>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</si>
  <si>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1- سرمایه گذاری ها</t>
  </si>
  <si>
    <t>1-1-سرمایه‌گذاری در سهام و حق تقدم سهام وصندوق‌های سرمایه‌گذاری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</si>
  <si>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</si>
  <si>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</si>
  <si>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</si>
  <si>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</si>
  <si>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</si>
  <si>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</si>
  <si>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</si>
  <si>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</si>
  <si>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</si>
  <si>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</si>
  <si>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</si>
  <si>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</si>
  <si>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کیا الکترود شرق (کیا)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</si>
  <si>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</si>
  <si>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</si>
  <si>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</si>
  <si>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</si>
  <si>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</si>
  <si>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</si>
  <si>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</si>
  <si>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</si>
  <si>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</si>
  <si>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</si>
  <si>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</si>
  <si>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</si>
  <si>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</si>
  <si>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</si>
  <si>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</si>
  <si>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</si>
  <si>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</si>
  <si>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</si>
  <si>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</si>
  <si>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</si>
  <si>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</si>
  <si>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</si>
  <si>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</si>
  <si>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</si>
  <si>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</si>
  <si>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</si>
  <si>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</si>
  <si>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</si>
  <si>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</si>
  <si>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</si>
  <si>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</si>
  <si>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</si>
  <si>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</si>
  <si>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</si>
  <si>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</si>
  <si>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</si>
  <si>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</si>
  <si>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</si>
  <si>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</si>
  <si>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</si>
  <si>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</si>
  <si>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</si>
  <si>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</si>
  <si>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</si>
  <si>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</si>
  <si>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</si>
  <si>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</si>
  <si>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</si>
  <si>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</si>
  <si>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</si>
  <si>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</si>
  <si>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</si>
  <si>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</si>
  <si>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</si>
  <si>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</si>
  <si>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</si>
  <si>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</si>
  <si>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</si>
  <si>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</si>
  <si>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</si>
  <si>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</si>
  <si>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</si>
  <si>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</si>
  <si>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</si>
  <si>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</si>
  <si>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</si>
  <si>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</si>
  <si>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</si>
  <si>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</si>
  <si>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</si>
  <si>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</si>
  <si>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</si>
  <si>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</si>
  <si>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</si>
  <si>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</si>
  <si>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</si>
  <si>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</si>
  <si>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</si>
  <si>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</si>
  <si>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</si>
  <si>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</si>
  <si>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</si>
  <si>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</si>
  <si>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</si>
  <si>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</si>
  <si>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</si>
  <si>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</si>
  <si>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</si>
  <si>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</si>
  <si>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</si>
  <si>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</si>
  <si>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</si>
  <si>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</si>
  <si>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</si>
  <si>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</si>
  <si>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</si>
  <si>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</si>
  <si>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</si>
  <si>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</si>
  <si>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</si>
  <si>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</si>
  <si>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</si>
  <si>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</si>
  <si>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تاریخ شروع</t>
  </si>
  <si>
    <t>تاریخ پایان</t>
  </si>
  <si>
    <t>سرمایه</t>
  </si>
  <si>
    <t>کیا الکترود شرق (حق تقدم) (کیاح)</t>
  </si>
  <si>
    <t>1402/10/30</t>
  </si>
  <si>
    <t>با درآمد ثابت بازده مانا (بمان)</t>
  </si>
  <si>
    <t>آرمان آتی کوثر (آکورد)</t>
  </si>
  <si>
    <t>اعتماد آفرین پارسیان (اعتماد)</t>
  </si>
  <si>
    <t>1402/10/27</t>
  </si>
  <si>
    <t>1402/11/30</t>
  </si>
  <si>
    <t>کوتاه مدت - خاورمیانه مانا</t>
  </si>
  <si>
    <t>1403/03/31</t>
  </si>
  <si>
    <t>بازده پایا (بازده)</t>
  </si>
  <si>
    <t>1013-10-810-707075703</t>
  </si>
  <si>
    <t>نوع دوم پایدار نو ویرا (کاج)</t>
  </si>
  <si>
    <t>1403/04/31</t>
  </si>
  <si>
    <t>برای ماه منتهی به 1403/04/31</t>
  </si>
  <si>
    <t>از 1403/03/31 تا  1403/04/31</t>
  </si>
  <si>
    <t>از ابتدای سال مالی تا 1403/04/31</t>
  </si>
  <si>
    <t>آسمان دامون (دامون)</t>
  </si>
  <si>
    <t>0.28</t>
  </si>
  <si>
    <t>0.33</t>
  </si>
  <si>
    <t>0.85</t>
  </si>
  <si>
    <t>0.32</t>
  </si>
  <si>
    <t>0.08</t>
  </si>
  <si>
    <t>0.09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</si>
</sst>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25">
    <font>
      <sz val="11"/>
      <color theme="1"/>
      <name val="B Nazanin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sz val="12"/>
      <color rgb="FF0062AC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rgb="FF0062AC"/>
      <name val="B Nazanin"/>
      <charset val="178"/>
    </font>
    <font>
      <sz val="18"/>
      <color theme="1"/>
      <name val="B Nazanin"/>
      <charset val="178"/>
    </font>
    <font>
      <sz val="16"/>
      <color theme="1"/>
      <name val="B Nazanin"/>
      <charset val="178"/>
    </font>
    <font>
      <sz val="11"/>
      <color rgb="FF000000"/>
      <name val="B Nazanin"/>
      <charset val="178"/>
    </font>
    <font>
      <sz val="8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rgb="FF0062AC"/>
      <name val="B Nazanin"/>
      <charset val="178"/>
    </font>
    <font>
      <i/>
      <sz val="8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Nazanin"/>
      <charset val="178"/>
    </font>
    <font>
      <sz val="11"/>
      <color theme="1"/>
      <name val="B Nazanin"/>
      <family val="2"/>
      <scheme val="minor"/>
    </font>
    <font>
      <b/>
      <sz val="11"/>
      <color theme="1"/>
      <name val="B Nazanin"/>
      <charset val="178"/>
    </font>
    <font>
      <b/>
      <sz val="11"/>
      <color rgb="FF0062AC"/>
      <name val="B Nazanin"/>
      <charset val="178"/>
    </font>
    <font>
      <sz val="8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49" fontId="4" fillId="0" borderId="0" xfId="0" applyNumberFormat="1" applyFont="1" applyAlignment="1">
      <alignment horizontal="right" vertical="center" readingOrder="2"/>
    </xf>
    <xf numFmtId="165" fontId="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vertical="center" readingOrder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 readingOrder="2"/>
    </xf>
    <xf numFmtId="0" fontId="12" fillId="0" borderId="0" xfId="0" applyFont="1" applyAlignment="1">
      <alignment vertical="center" readingOrder="2"/>
    </xf>
    <xf numFmtId="0" fontId="1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1"/>
    </xf>
    <xf numFmtId="0" fontId="13" fillId="0" borderId="0" xfId="0" applyFont="1" applyAlignment="1">
      <alignment horizontal="right" vertical="center" readingOrder="2"/>
    </xf>
    <xf numFmtId="165" fontId="13" fillId="0" borderId="0" xfId="0" applyNumberFormat="1" applyFont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 readingOrder="2"/>
    </xf>
    <xf numFmtId="0" fontId="8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 vertical="center" readingOrder="2"/>
    </xf>
    <xf numFmtId="165" fontId="4" fillId="0" borderId="0" xfId="0" applyNumberFormat="1" applyFont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165" fontId="18" fillId="0" borderId="0" xfId="0" applyNumberFormat="1" applyFont="1" applyAlignment="1">
      <alignment horizontal="center" vertical="center" wrapText="1" readingOrder="2"/>
    </xf>
    <xf numFmtId="165" fontId="18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0" xfId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65" fontId="24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 readingOrder="2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64" fontId="24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 readingOrder="2"/>
    </xf>
    <xf numFmtId="164" fontId="24" fillId="0" borderId="11" xfId="0" applyNumberFormat="1" applyFont="1" applyBorder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 readingOrder="2"/>
    </xf>
    <xf numFmtId="3" fontId="14" fillId="0" borderId="10" xfId="0" applyNumberFormat="1" applyFont="1" applyBorder="1" applyAlignment="1">
      <alignment horizontal="center" vertical="center" readingOrder="2"/>
    </xf>
    <xf numFmtId="164" fontId="14" fillId="0" borderId="11" xfId="0" applyNumberFormat="1" applyFont="1" applyBorder="1" applyAlignment="1">
      <alignment horizontal="center" vertical="center" readingOrder="2"/>
    </xf>
    <xf numFmtId="165" fontId="14" fillId="0" borderId="11" xfId="0" applyNumberFormat="1" applyFont="1" applyBorder="1" applyAlignment="1">
      <alignment horizontal="center" vertical="center" readingOrder="2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 vertical="center" readingOrder="2"/>
    </xf>
    <xf numFmtId="165" fontId="4" fillId="0" borderId="0" xfId="0" applyNumberFormat="1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6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676276</xdr:colOff>
      <xdr:row>41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C9249B-9F86-2896-ED78-4CA55F0EF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498749" y="0"/>
          <a:ext cx="7534275" cy="8782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9:S9" headerRowCount="0">
  <tableColumns count="19">
    <tableColumn id="1" xr3:uid="{00000000-0010-0000-0000-000001000000}" name="جمع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0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le12" displayName="Table12" ref="A9:G9" headerRowCount="0">
  <tableColumns count="7">
    <tableColumn id="1" xr3:uid="{00000000-0010-0000-0100-000001000000}" name="جمع"/>
    <tableColumn id="2" xr3:uid="{00000000-0010-0000-0100-000002000000}" name="0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8:P8" headerRowCount="0">
  <tableColumns count="16">
    <tableColumn id="1" xr3:uid="{00000000-0010-0000-0200-000001000000}" name="جمع"/>
    <tableColumn id="2" xr3:uid="{00000000-0010-0000-0200-000002000000}" name="Column2"/>
    <tableColumn id="3" xr3:uid="{00000000-0010-0000-0200-000003000000}" name="0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8" displayName="Table8" ref="A10:I10" headerRowCount="0">
  <tableColumns count="9">
    <tableColumn id="1" xr3:uid="{00000000-0010-0000-0300-000001000000}" name="جمع"/>
    <tableColumn id="2" xr3:uid="{00000000-0010-0000-0300-000002000000}" name="0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1" displayName="Table11" ref="A8:C8" headerRowCount="0" headerRowDxfId="5" dataDxfId="4" totalsRowDxfId="3">
  <tableColumns count="3">
    <tableColumn id="1" xr3:uid="{00000000-0010-0000-0400-000001000000}" name="جمع" dataDxfId="2"/>
    <tableColumn id="2" xr3:uid="{00000000-0010-0000-0400-000002000000}" name="0" dataDxfId="1"/>
    <tableColumn id="3" xr3:uid="{00000000-0010-0000-0400-000003000000}" name="Column3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:X39"/>
  <sheetViews>
    <sheetView showGridLines="0" rightToLeft="1" tabSelected="1" view="pageBreakPreview" zoomScaleNormal="100" zoomScaleSheetLayoutView="100" workbookViewId="0"/>
  </sheetViews>
  <sheetFormatPr defaultColWidth="9" defaultRowHeight="18"/>
  <cols>
    <col min="1" max="1" width="9" style="30" customWidth="1"/>
    <col min="2" max="11" width="9" style="30"/>
    <col min="12" max="13" width="9" style="2" customWidth="1"/>
    <col min="14" max="16" width="12.875" style="24" customWidth="1"/>
    <col min="17" max="18" width="9" style="2" customWidth="1"/>
    <col min="19" max="24" width="9" style="2"/>
    <col min="25" max="16384" width="9" style="30"/>
  </cols>
  <sheetData>
    <row r="3" spans="1:17" ht="27.75">
      <c r="D3" s="114"/>
      <c r="E3" s="115"/>
      <c r="F3" s="115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5"/>
      <c r="O6" s="25"/>
      <c r="P6" s="25"/>
      <c r="Q6" s="23"/>
    </row>
    <row r="7" spans="1:17" ht="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  <c r="M7" s="23"/>
      <c r="N7" s="25"/>
      <c r="O7" s="25"/>
      <c r="P7" s="25"/>
      <c r="Q7" s="23"/>
    </row>
    <row r="8" spans="1:17" ht="15" customHeight="1">
      <c r="A8" s="38"/>
      <c r="B8" s="38"/>
      <c r="C8" s="38"/>
      <c r="D8" s="38"/>
      <c r="E8" s="38"/>
      <c r="F8" s="38"/>
      <c r="G8" s="38"/>
      <c r="H8" s="38"/>
      <c r="I8" s="38"/>
      <c r="J8" s="22"/>
      <c r="K8" s="22"/>
      <c r="L8" s="23"/>
      <c r="M8" s="23"/>
      <c r="N8" s="25"/>
      <c r="O8" s="25"/>
      <c r="P8" s="25"/>
      <c r="Q8" s="23"/>
    </row>
    <row r="9" spans="1:17" ht="15" customHeight="1">
      <c r="A9" s="38"/>
      <c r="B9" s="38"/>
      <c r="C9" s="38"/>
      <c r="D9" s="38"/>
      <c r="E9" s="38"/>
      <c r="F9" s="38"/>
      <c r="G9" s="38"/>
      <c r="H9" s="38"/>
      <c r="I9" s="38"/>
      <c r="J9" s="22"/>
      <c r="K9" s="22"/>
      <c r="L9" s="23"/>
      <c r="M9" s="23"/>
      <c r="N9" s="25" t="s">
        <v>121</v>
      </c>
      <c r="O9" s="25" t="s">
        <v>122</v>
      </c>
      <c r="P9" s="25" t="s">
        <v>123</v>
      </c>
      <c r="Q9" s="23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38"/>
      <c r="J10" s="22"/>
      <c r="K10" s="22"/>
      <c r="L10" s="23"/>
      <c r="M10" s="23"/>
      <c r="N10" s="25" t="s">
        <v>132</v>
      </c>
      <c r="O10" s="25" t="s">
        <v>136</v>
      </c>
      <c r="P10" s="26">
        <v>238016135924</v>
      </c>
      <c r="Q10" s="23"/>
    </row>
    <row r="11" spans="1:17" ht="15" customHeight="1">
      <c r="A11" s="38"/>
      <c r="B11" s="38"/>
      <c r="C11" s="38"/>
      <c r="D11" s="38"/>
      <c r="E11" s="38"/>
      <c r="F11" s="38"/>
      <c r="G11" s="38"/>
      <c r="H11" s="38"/>
      <c r="I11" s="38"/>
      <c r="J11" s="22"/>
      <c r="K11" s="22"/>
      <c r="L11" s="23"/>
      <c r="M11" s="23"/>
      <c r="N11" s="25"/>
      <c r="O11" s="25"/>
      <c r="P11" s="25"/>
      <c r="Q11" s="23"/>
    </row>
    <row r="12" spans="1:17" ht="15" customHeight="1">
      <c r="A12" s="38"/>
      <c r="B12" s="38"/>
      <c r="C12" s="38"/>
      <c r="D12" s="38"/>
      <c r="E12" s="38"/>
      <c r="F12" s="38"/>
      <c r="G12" s="38"/>
      <c r="H12" s="38"/>
      <c r="I12" s="38"/>
      <c r="J12" s="22"/>
      <c r="K12" s="22"/>
      <c r="L12" s="23"/>
      <c r="M12" s="23"/>
      <c r="N12" s="25"/>
      <c r="O12" s="25"/>
      <c r="P12" s="25"/>
      <c r="Q12" s="23"/>
    </row>
    <row r="13" spans="1:17" ht="15" customHeight="1">
      <c r="A13" s="38"/>
      <c r="B13" s="38"/>
      <c r="C13" s="38"/>
      <c r="D13" s="38"/>
      <c r="E13" s="38"/>
      <c r="F13" s="38"/>
      <c r="G13" s="38"/>
      <c r="H13" s="38"/>
      <c r="I13" s="38"/>
      <c r="J13" s="22"/>
      <c r="K13" s="22"/>
      <c r="L13" s="23"/>
      <c r="M13" s="23"/>
      <c r="N13" s="25"/>
      <c r="O13" s="25"/>
      <c r="P13" s="25"/>
      <c r="Q13" s="23"/>
    </row>
    <row r="14" spans="1:17" ht="15" customHeight="1">
      <c r="A14" s="38"/>
      <c r="B14" s="38"/>
      <c r="C14" s="38"/>
      <c r="D14" s="38"/>
      <c r="E14" s="38"/>
      <c r="F14" s="38"/>
      <c r="G14" s="38"/>
      <c r="H14" s="38"/>
      <c r="I14" s="38"/>
      <c r="J14" s="22"/>
      <c r="K14" s="22"/>
      <c r="L14" s="23"/>
      <c r="M14" s="23"/>
      <c r="N14" s="25"/>
      <c r="O14" s="25"/>
      <c r="P14" s="25"/>
      <c r="Q14" s="23"/>
    </row>
    <row r="15" spans="1:17" ht="15" customHeight="1">
      <c r="A15" s="112"/>
      <c r="B15" s="112"/>
      <c r="C15" s="112"/>
      <c r="D15" s="112"/>
      <c r="E15" s="112"/>
      <c r="F15" s="112"/>
      <c r="G15" s="112"/>
      <c r="H15" s="112"/>
      <c r="I15" s="112"/>
      <c r="J15" s="22"/>
      <c r="K15" s="22"/>
      <c r="L15" s="23"/>
      <c r="M15" s="23"/>
      <c r="N15" s="25" t="s">
        <v>137</v>
      </c>
      <c r="O15" s="25"/>
      <c r="P15" s="25"/>
      <c r="Q15" s="23"/>
    </row>
    <row r="16" spans="1:17" ht="15" customHeight="1">
      <c r="A16" s="112"/>
      <c r="B16" s="112"/>
      <c r="C16" s="112"/>
      <c r="D16" s="112"/>
      <c r="E16" s="112"/>
      <c r="F16" s="112"/>
      <c r="G16" s="112"/>
      <c r="H16" s="112"/>
      <c r="I16" s="112"/>
    </row>
    <row r="17" spans="1:14" ht="15" customHeight="1">
      <c r="A17" s="113"/>
      <c r="B17" s="113"/>
      <c r="C17" s="113"/>
      <c r="D17" s="113"/>
      <c r="E17" s="113"/>
      <c r="F17" s="113"/>
      <c r="G17" s="113"/>
      <c r="H17" s="113"/>
      <c r="I17" s="113"/>
      <c r="N17" s="24" t="s">
        <v>138</v>
      </c>
    </row>
    <row r="18" spans="1:14" ht="15" customHeight="1">
      <c r="A18" s="113"/>
      <c r="B18" s="113"/>
      <c r="C18" s="113"/>
      <c r="D18" s="113"/>
      <c r="E18" s="113"/>
      <c r="F18" s="113"/>
      <c r="G18" s="113"/>
      <c r="H18" s="113"/>
      <c r="I18" s="113"/>
    </row>
    <row r="19" spans="1:14" ht="15" customHeight="1">
      <c r="A19" s="113"/>
      <c r="B19" s="113"/>
      <c r="C19" s="113"/>
      <c r="D19" s="113"/>
      <c r="E19" s="113"/>
      <c r="F19" s="113"/>
      <c r="G19" s="113"/>
      <c r="H19" s="113"/>
      <c r="I19" s="113"/>
      <c r="N19" s="24" t="s">
        <v>139</v>
      </c>
    </row>
    <row r="20" spans="1:14" ht="15" customHeight="1">
      <c r="A20" s="113"/>
      <c r="B20" s="113"/>
      <c r="C20" s="113"/>
      <c r="D20" s="113"/>
      <c r="E20" s="113"/>
      <c r="F20" s="113"/>
      <c r="G20" s="113"/>
      <c r="H20" s="113"/>
      <c r="I20" s="113"/>
    </row>
    <row r="21" spans="1:14" ht="15" customHeight="1">
      <c r="A21" s="113"/>
      <c r="B21" s="113"/>
      <c r="C21" s="113"/>
      <c r="D21" s="113"/>
      <c r="E21" s="113"/>
      <c r="F21" s="113"/>
      <c r="G21" s="113"/>
      <c r="H21" s="113"/>
      <c r="I21" s="113"/>
    </row>
    <row r="22" spans="1:14" ht="15" customHeight="1">
      <c r="A22" s="113"/>
      <c r="B22" s="113"/>
      <c r="C22" s="113"/>
      <c r="D22" s="113"/>
      <c r="E22" s="113"/>
      <c r="F22" s="113"/>
      <c r="G22" s="113"/>
      <c r="H22" s="113"/>
      <c r="I22" s="113"/>
    </row>
    <row r="23" spans="1:14" ht="15" customHeight="1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14" ht="15" customHeight="1">
      <c r="A24" s="38"/>
      <c r="B24" s="38"/>
      <c r="C24" s="38"/>
      <c r="D24" s="38"/>
      <c r="E24" s="38"/>
      <c r="F24" s="38"/>
      <c r="G24" s="38"/>
      <c r="H24" s="38"/>
      <c r="I24" s="38"/>
    </row>
    <row r="37" spans="6:8">
      <c r="F37" s="110"/>
      <c r="G37" s="111"/>
      <c r="H37" s="111"/>
    </row>
    <row r="38" spans="6:8">
      <c r="F38" s="111"/>
      <c r="G38" s="111"/>
      <c r="H38" s="111"/>
    </row>
    <row r="39" spans="6:8">
      <c r="F39" s="111"/>
      <c r="G39" s="111"/>
      <c r="H39" s="111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84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12"/>
  <sheetViews>
    <sheetView rightToLeft="1" view="pageBreakPreview" zoomScale="118" zoomScaleNormal="106" zoomScaleSheetLayoutView="118" workbookViewId="0">
      <selection activeCell="I15" sqref="I15"/>
    </sheetView>
  </sheetViews>
  <sheetFormatPr defaultColWidth="9" defaultRowHeight="18"/>
  <cols>
    <col min="1" max="1" width="17.875" style="29" customWidth="1"/>
    <col min="2" max="2" width="14.25" style="29" customWidth="1"/>
    <col min="3" max="3" width="13" style="29" customWidth="1"/>
    <col min="4" max="4" width="17.25" style="29" customWidth="1"/>
    <col min="5" max="10" width="13" style="29" customWidth="1"/>
    <col min="11" max="11" width="9" style="30" customWidth="1"/>
    <col min="12" max="16384" width="9" style="30"/>
  </cols>
  <sheetData>
    <row r="1" spans="1:10" s="77" customFormat="1" ht="19.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s="77" customFormat="1" ht="19.5">
      <c r="A2" s="119" t="s">
        <v>71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s="77" customFormat="1" ht="19.5">
      <c r="A3" s="119" t="str">
        <f>'صفحه نخست'!N15</f>
        <v>برای ماه منتهی به 1403/04/31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s="77" customFormat="1" ht="21">
      <c r="A4" s="133" t="s">
        <v>93</v>
      </c>
      <c r="B4" s="133"/>
      <c r="C4" s="133"/>
      <c r="D4" s="133"/>
      <c r="E4" s="133"/>
      <c r="F4" s="79"/>
      <c r="G4" s="79"/>
      <c r="H4" s="79"/>
      <c r="I4" s="79"/>
      <c r="J4" s="79"/>
    </row>
    <row r="5" spans="1:10" ht="16.5" customHeight="1">
      <c r="A5" s="37"/>
      <c r="B5" s="111"/>
      <c r="C5" s="111"/>
      <c r="D5" s="111"/>
      <c r="E5" s="142" t="str">
        <f>'صفحه نخست'!N17</f>
        <v>از 1403/03/31 تا  1403/04/31</v>
      </c>
      <c r="F5" s="142"/>
      <c r="G5" s="142"/>
      <c r="H5" s="142" t="str">
        <f>'صفحه نخست'!N19</f>
        <v>از ابتدای سال مالی تا 1403/04/31</v>
      </c>
      <c r="I5" s="142"/>
      <c r="J5" s="142"/>
    </row>
    <row r="6" spans="1:10" ht="38.25" customHeight="1">
      <c r="A6" s="37" t="s">
        <v>73</v>
      </c>
      <c r="B6" s="95" t="s">
        <v>94</v>
      </c>
      <c r="C6" s="95" t="s">
        <v>32</v>
      </c>
      <c r="D6" s="95" t="s">
        <v>47</v>
      </c>
      <c r="E6" s="95" t="s">
        <v>95</v>
      </c>
      <c r="F6" s="95" t="s">
        <v>91</v>
      </c>
      <c r="G6" s="95" t="s">
        <v>96</v>
      </c>
      <c r="H6" s="95" t="s">
        <v>95</v>
      </c>
      <c r="I6" s="95" t="s">
        <v>91</v>
      </c>
      <c r="J6" s="95" t="s">
        <v>96</v>
      </c>
    </row>
    <row r="7" spans="1:10">
      <c r="A7" s="37" t="s">
        <v>62</v>
      </c>
      <c r="B7" s="37" t="s">
        <v>136</v>
      </c>
      <c r="C7" s="37" t="s">
        <v>65</v>
      </c>
      <c r="D7" s="37" t="s">
        <v>65</v>
      </c>
      <c r="E7" s="37">
        <v>1035434</v>
      </c>
      <c r="F7" s="37">
        <v>0</v>
      </c>
      <c r="G7" s="37">
        <v>1035434</v>
      </c>
      <c r="H7" s="37">
        <v>1186994</v>
      </c>
      <c r="I7" s="37">
        <v>0</v>
      </c>
      <c r="J7" s="37">
        <v>1186994</v>
      </c>
    </row>
    <row r="8" spans="1:10">
      <c r="A8" s="37" t="s">
        <v>68</v>
      </c>
      <c r="B8" s="37" t="s">
        <v>136</v>
      </c>
      <c r="C8" s="37" t="s">
        <v>65</v>
      </c>
      <c r="D8" s="37" t="s">
        <v>65</v>
      </c>
      <c r="E8" s="37">
        <v>1553999</v>
      </c>
      <c r="F8" s="37">
        <v>0</v>
      </c>
      <c r="G8" s="37">
        <v>1553999</v>
      </c>
      <c r="H8" s="37">
        <v>1553999</v>
      </c>
      <c r="I8" s="37">
        <v>0</v>
      </c>
      <c r="J8" s="37">
        <v>1553999</v>
      </c>
    </row>
    <row r="9" spans="1:10" s="2" customFormat="1" ht="15.75">
      <c r="A9" s="15" t="s">
        <v>131</v>
      </c>
      <c r="B9" s="1" t="s">
        <v>136</v>
      </c>
      <c r="C9" s="1" t="s">
        <v>65</v>
      </c>
      <c r="D9" s="1" t="s">
        <v>65</v>
      </c>
      <c r="E9" s="16">
        <v>565591</v>
      </c>
      <c r="F9" s="16">
        <v>0</v>
      </c>
      <c r="G9" s="16">
        <v>565591</v>
      </c>
      <c r="H9" s="16">
        <v>591834</v>
      </c>
      <c r="I9" s="17">
        <v>0</v>
      </c>
      <c r="J9" s="16">
        <v>591834</v>
      </c>
    </row>
    <row r="10" spans="1:10" s="2" customFormat="1" ht="15.75">
      <c r="A10" s="15" t="s">
        <v>66</v>
      </c>
      <c r="B10" s="1" t="s">
        <v>136</v>
      </c>
      <c r="C10" s="1" t="s">
        <v>65</v>
      </c>
      <c r="D10" s="1" t="s">
        <v>65</v>
      </c>
      <c r="E10" s="16">
        <v>6338</v>
      </c>
      <c r="F10" s="16">
        <v>0</v>
      </c>
      <c r="G10" s="16">
        <v>6338</v>
      </c>
      <c r="H10" s="16">
        <v>6338</v>
      </c>
      <c r="I10" s="17">
        <v>0</v>
      </c>
      <c r="J10" s="16">
        <v>6338</v>
      </c>
    </row>
    <row r="11" spans="1:10" s="2" customFormat="1" ht="23.1" customHeight="1" thickBot="1">
      <c r="A11" s="96" t="s">
        <v>18</v>
      </c>
      <c r="B11" s="97"/>
      <c r="C11" s="97"/>
      <c r="D11" s="97"/>
      <c r="E11" s="99">
        <f>SUM(E7:E10)</f>
        <v>3161362</v>
      </c>
      <c r="F11" s="99">
        <f t="shared" ref="F11:J11" si="0">SUM(F7:F10)</f>
        <v>0</v>
      </c>
      <c r="G11" s="99">
        <f t="shared" si="0"/>
        <v>3161362</v>
      </c>
      <c r="H11" s="99">
        <f t="shared" si="0"/>
        <v>3339165</v>
      </c>
      <c r="I11" s="99">
        <f t="shared" si="0"/>
        <v>0</v>
      </c>
      <c r="J11" s="99">
        <f t="shared" si="0"/>
        <v>3339165</v>
      </c>
    </row>
    <row r="12" spans="1:10" ht="23.1" customHeight="1" thickTop="1">
      <c r="A12" s="10" t="s">
        <v>19</v>
      </c>
      <c r="B12" s="10"/>
      <c r="C12" s="10"/>
      <c r="D12" s="10"/>
      <c r="E12" s="12"/>
      <c r="F12" s="12"/>
      <c r="G12" s="12"/>
      <c r="H12" s="12"/>
      <c r="I12" s="12"/>
      <c r="J12" s="12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J18"/>
  <sheetViews>
    <sheetView rightToLeft="1" view="pageBreakPreview" zoomScale="110" zoomScaleNormal="100" zoomScaleSheetLayoutView="110" workbookViewId="0">
      <selection activeCell="E21" sqref="E21"/>
    </sheetView>
  </sheetViews>
  <sheetFormatPr defaultColWidth="9" defaultRowHeight="18"/>
  <cols>
    <col min="1" max="1" width="25.75" style="29" customWidth="1"/>
    <col min="2" max="2" width="13" style="29" customWidth="1"/>
    <col min="3" max="3" width="16.375" style="29" customWidth="1"/>
    <col min="4" max="4" width="19.5" style="29" customWidth="1"/>
    <col min="5" max="5" width="17.75" style="29" customWidth="1"/>
    <col min="6" max="6" width="1.125" style="29" customWidth="1"/>
    <col min="7" max="7" width="13" style="29" customWidth="1"/>
    <col min="8" max="8" width="17.75" style="29" customWidth="1"/>
    <col min="9" max="9" width="17.5" style="29" customWidth="1"/>
    <col min="10" max="10" width="16.75" style="29" customWidth="1"/>
    <col min="11" max="11" width="9" style="30" customWidth="1"/>
    <col min="12" max="16384" width="9" style="30"/>
  </cols>
  <sheetData>
    <row r="1" spans="1:10" s="77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77" customFormat="1" ht="21">
      <c r="A2" s="125" t="s">
        <v>71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s="77" customFormat="1" ht="21">
      <c r="A3" s="125" t="str">
        <f>'صفحه نخست'!N15</f>
        <v>برای ماه منتهی به 1403/04/31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77" customFormat="1" ht="21">
      <c r="A4" s="133" t="s">
        <v>97</v>
      </c>
      <c r="B4" s="133"/>
      <c r="C4" s="133"/>
      <c r="D4" s="133"/>
      <c r="E4" s="133"/>
      <c r="F4" s="80"/>
      <c r="G4" s="133"/>
      <c r="H4" s="133"/>
      <c r="I4" s="133"/>
      <c r="J4" s="133"/>
    </row>
    <row r="5" spans="1:10" ht="16.5" customHeight="1" thickBot="1">
      <c r="B5" s="146" t="str">
        <f>'صفحه نخست'!N17</f>
        <v>از 1403/03/31 تا  1403/04/31</v>
      </c>
      <c r="C5" s="146"/>
      <c r="D5" s="146"/>
      <c r="E5" s="146"/>
      <c r="F5" s="52"/>
      <c r="G5" s="146" t="str">
        <f>'صفحه نخست'!N19</f>
        <v>از ابتدای سال مالی تا 1403/04/31</v>
      </c>
      <c r="H5" s="146"/>
      <c r="I5" s="146"/>
      <c r="J5" s="146"/>
    </row>
    <row r="6" spans="1:10" ht="18.75" thickBot="1">
      <c r="A6" s="31" t="s">
        <v>73</v>
      </c>
      <c r="B6" s="31" t="s">
        <v>7</v>
      </c>
      <c r="C6" s="31" t="s">
        <v>98</v>
      </c>
      <c r="D6" s="31" t="s">
        <v>99</v>
      </c>
      <c r="E6" s="31" t="s">
        <v>100</v>
      </c>
      <c r="F6" s="37"/>
      <c r="G6" s="31" t="s">
        <v>7</v>
      </c>
      <c r="H6" s="31" t="s">
        <v>9</v>
      </c>
      <c r="I6" s="31" t="s">
        <v>99</v>
      </c>
      <c r="J6" s="50" t="s">
        <v>100</v>
      </c>
    </row>
    <row r="7" spans="1:10" s="2" customFormat="1" ht="31.5" customHeight="1">
      <c r="A7" s="15" t="s">
        <v>16</v>
      </c>
      <c r="B7" s="16">
        <v>0</v>
      </c>
      <c r="C7" s="16">
        <v>0</v>
      </c>
      <c r="D7" s="16">
        <v>0</v>
      </c>
      <c r="E7" s="16">
        <v>0</v>
      </c>
      <c r="F7" s="16"/>
      <c r="G7" s="16">
        <v>2919189</v>
      </c>
      <c r="H7" s="16">
        <v>16473577664</v>
      </c>
      <c r="I7" s="16">
        <v>-17419129352</v>
      </c>
      <c r="J7" s="16">
        <v>-945551688</v>
      </c>
    </row>
    <row r="8" spans="1:10" s="2" customFormat="1" ht="31.5" customHeight="1">
      <c r="A8" s="15" t="s">
        <v>17</v>
      </c>
      <c r="B8" s="16">
        <v>0</v>
      </c>
      <c r="C8" s="16">
        <v>0</v>
      </c>
      <c r="D8" s="16">
        <v>0</v>
      </c>
      <c r="E8" s="16">
        <v>0</v>
      </c>
      <c r="F8" s="16"/>
      <c r="G8" s="16">
        <v>2443778</v>
      </c>
      <c r="H8" s="16">
        <v>14374257346</v>
      </c>
      <c r="I8" s="16">
        <v>-13577470841</v>
      </c>
      <c r="J8" s="16">
        <v>796786505</v>
      </c>
    </row>
    <row r="9" spans="1:10" s="2" customFormat="1" ht="31.5" customHeight="1">
      <c r="A9" s="15" t="s">
        <v>126</v>
      </c>
      <c r="B9" s="16">
        <v>115565616</v>
      </c>
      <c r="C9" s="16">
        <v>1355723106837</v>
      </c>
      <c r="D9" s="16">
        <v>-1352868306210</v>
      </c>
      <c r="E9" s="16">
        <v>2854800627</v>
      </c>
      <c r="F9" s="16"/>
      <c r="G9" s="16">
        <v>779389127</v>
      </c>
      <c r="H9" s="16">
        <v>8575612925725</v>
      </c>
      <c r="I9" s="16">
        <v>-8563229821083</v>
      </c>
      <c r="J9" s="16">
        <v>12383104642</v>
      </c>
    </row>
    <row r="10" spans="1:10" s="2" customFormat="1" ht="31.5" customHeight="1">
      <c r="A10" s="15" t="s">
        <v>133</v>
      </c>
      <c r="B10" s="16">
        <v>1850511</v>
      </c>
      <c r="C10" s="16">
        <v>26695678871</v>
      </c>
      <c r="D10" s="16">
        <v>-26502353073</v>
      </c>
      <c r="E10" s="16">
        <v>193325798</v>
      </c>
      <c r="F10" s="16"/>
      <c r="G10" s="16">
        <v>25727504</v>
      </c>
      <c r="H10" s="16">
        <v>337063784841</v>
      </c>
      <c r="I10" s="16">
        <v>-335098209811</v>
      </c>
      <c r="J10" s="16">
        <v>1965575030</v>
      </c>
    </row>
    <row r="11" spans="1:10" s="2" customFormat="1" ht="31.5" customHeight="1">
      <c r="A11" s="15" t="s">
        <v>127</v>
      </c>
      <c r="B11" s="16">
        <v>38700</v>
      </c>
      <c r="C11" s="16">
        <v>2450091733</v>
      </c>
      <c r="D11" s="16">
        <v>-2187665006</v>
      </c>
      <c r="E11" s="16">
        <v>262426727</v>
      </c>
      <c r="F11" s="16"/>
      <c r="G11" s="16">
        <v>70000</v>
      </c>
      <c r="H11" s="16">
        <v>4248799120</v>
      </c>
      <c r="I11" s="16">
        <v>-3957016807</v>
      </c>
      <c r="J11" s="16">
        <v>291782313</v>
      </c>
    </row>
    <row r="12" spans="1:10" s="2" customFormat="1" ht="31.5" customHeight="1">
      <c r="A12" s="15" t="s">
        <v>135</v>
      </c>
      <c r="B12" s="16">
        <v>0</v>
      </c>
      <c r="C12" s="16">
        <v>0</v>
      </c>
      <c r="D12" s="16">
        <v>0</v>
      </c>
      <c r="E12" s="16">
        <v>0</v>
      </c>
      <c r="F12" s="16"/>
      <c r="G12" s="16">
        <v>400000</v>
      </c>
      <c r="H12" s="16">
        <v>5015379440</v>
      </c>
      <c r="I12" s="16">
        <v>-5005143283</v>
      </c>
      <c r="J12" s="16">
        <v>10236157</v>
      </c>
    </row>
    <row r="13" spans="1:10" s="2" customFormat="1" ht="31.5" customHeight="1">
      <c r="A13" s="15" t="s">
        <v>128</v>
      </c>
      <c r="B13" s="16">
        <v>0</v>
      </c>
      <c r="C13" s="16">
        <v>0</v>
      </c>
      <c r="D13" s="16">
        <v>0</v>
      </c>
      <c r="E13" s="16">
        <v>0</v>
      </c>
      <c r="F13" s="16"/>
      <c r="G13" s="16">
        <v>79600</v>
      </c>
      <c r="H13" s="16">
        <v>5106417178</v>
      </c>
      <c r="I13" s="16">
        <v>-5099495176</v>
      </c>
      <c r="J13" s="16">
        <v>6922002</v>
      </c>
    </row>
    <row r="14" spans="1:10" s="2" customFormat="1" ht="31.5" customHeight="1">
      <c r="A14" s="15" t="s">
        <v>124</v>
      </c>
      <c r="B14" s="16">
        <v>0</v>
      </c>
      <c r="C14" s="16">
        <v>0</v>
      </c>
      <c r="D14" s="16">
        <v>-14837799676</v>
      </c>
      <c r="E14" s="16">
        <v>-14837799676</v>
      </c>
      <c r="F14" s="16"/>
      <c r="G14" s="16">
        <v>7215511</v>
      </c>
      <c r="H14" s="16">
        <v>42427204680</v>
      </c>
      <c r="I14" s="16">
        <v>-48983632350</v>
      </c>
      <c r="J14" s="16">
        <v>-6556427670</v>
      </c>
    </row>
    <row r="15" spans="1:10" s="2" customFormat="1" ht="31.5" customHeight="1" thickBot="1">
      <c r="A15" s="98" t="s">
        <v>18</v>
      </c>
      <c r="B15" s="16"/>
      <c r="C15" s="99">
        <f t="shared" ref="C15:J15" si="0">SUBTOTAL(9,C7:C14)</f>
        <v>1384868877441</v>
      </c>
      <c r="D15" s="99">
        <f t="shared" si="0"/>
        <v>-1396396123965</v>
      </c>
      <c r="E15" s="99">
        <f t="shared" si="0"/>
        <v>-11527246524</v>
      </c>
      <c r="F15" s="16">
        <f t="shared" si="0"/>
        <v>0</v>
      </c>
      <c r="G15" s="16"/>
      <c r="H15" s="99">
        <f t="shared" si="0"/>
        <v>9000322345994</v>
      </c>
      <c r="I15" s="99">
        <f t="shared" si="0"/>
        <v>-8992369918703</v>
      </c>
      <c r="J15" s="99">
        <f t="shared" si="0"/>
        <v>7952427291</v>
      </c>
    </row>
    <row r="16" spans="1:10" ht="23.1" customHeight="1" thickTop="1">
      <c r="A16" s="10"/>
      <c r="B16" s="12"/>
      <c r="C16" s="12"/>
      <c r="D16" s="12"/>
      <c r="E16" s="12"/>
      <c r="F16" s="12"/>
      <c r="G16" s="11"/>
      <c r="H16" s="12"/>
      <c r="I16" s="12"/>
      <c r="J16" s="12"/>
    </row>
    <row r="18" spans="1:10">
      <c r="A18" s="143" t="s">
        <v>101</v>
      </c>
      <c r="B18" s="144"/>
      <c r="C18" s="144"/>
      <c r="D18" s="144"/>
      <c r="E18" s="144"/>
      <c r="F18" s="144"/>
      <c r="G18" s="144"/>
      <c r="H18" s="144"/>
      <c r="I18" s="144"/>
      <c r="J18" s="145"/>
    </row>
  </sheetData>
  <mergeCells count="8">
    <mergeCell ref="A1:J1"/>
    <mergeCell ref="A2:J2"/>
    <mergeCell ref="A3:J3"/>
    <mergeCell ref="A18:J18"/>
    <mergeCell ref="B5:E5"/>
    <mergeCell ref="G5:J5"/>
    <mergeCell ref="A4:E4"/>
    <mergeCell ref="G4:J4"/>
  </mergeCells>
  <pageMargins left="0.7" right="0.7" top="0.75" bottom="0.75" header="0.3" footer="0.3"/>
  <pageSetup paperSize="9" scale="76" orientation="landscape" horizontalDpi="4294967295" verticalDpi="4294967295" r:id="rId1"/>
  <headerFooter differentOddEven="1"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18"/>
  <sheetViews>
    <sheetView rightToLeft="1" view="pageBreakPreview" topLeftCell="A10" zoomScale="110" zoomScaleNormal="100" zoomScaleSheetLayoutView="110" workbookViewId="0">
      <selection activeCell="F24" sqref="F24"/>
    </sheetView>
  </sheetViews>
  <sheetFormatPr defaultColWidth="9" defaultRowHeight="18"/>
  <cols>
    <col min="1" max="1" width="26.25" style="29" customWidth="1"/>
    <col min="2" max="2" width="13" style="29" customWidth="1"/>
    <col min="3" max="3" width="15.75" style="29" customWidth="1"/>
    <col min="4" max="4" width="16.25" style="29" customWidth="1"/>
    <col min="5" max="5" width="24.125" style="29" customWidth="1"/>
    <col min="6" max="6" width="13" style="29" customWidth="1"/>
    <col min="7" max="7" width="15.75" style="29" customWidth="1"/>
    <col min="8" max="8" width="16.25" style="29" customWidth="1"/>
    <col min="9" max="9" width="21.375" style="29" customWidth="1"/>
    <col min="10" max="10" width="9" style="30" customWidth="1"/>
    <col min="11" max="16384" width="9" style="30"/>
  </cols>
  <sheetData>
    <row r="1" spans="1:9" s="77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9" s="77" customFormat="1" ht="21">
      <c r="A2" s="125" t="s">
        <v>71</v>
      </c>
      <c r="B2" s="125"/>
      <c r="C2" s="125"/>
      <c r="D2" s="125"/>
      <c r="E2" s="125"/>
      <c r="F2" s="125"/>
      <c r="G2" s="125"/>
      <c r="H2" s="125"/>
      <c r="I2" s="125"/>
    </row>
    <row r="3" spans="1:9" s="77" customFormat="1" ht="21">
      <c r="A3" s="125" t="str">
        <f>'صفحه نخست'!N15</f>
        <v>برای ماه منتهی به 1403/04/31</v>
      </c>
      <c r="B3" s="125"/>
      <c r="C3" s="125"/>
      <c r="D3" s="125"/>
      <c r="E3" s="125"/>
      <c r="F3" s="125"/>
      <c r="G3" s="125"/>
      <c r="H3" s="125"/>
      <c r="I3" s="125"/>
    </row>
    <row r="4" spans="1:9" s="77" customFormat="1" ht="21">
      <c r="A4" s="133" t="s">
        <v>102</v>
      </c>
      <c r="B4" s="133"/>
      <c r="C4" s="133"/>
      <c r="D4" s="133"/>
      <c r="E4" s="79"/>
      <c r="F4" s="79"/>
      <c r="G4" s="79"/>
      <c r="H4" s="79"/>
      <c r="I4" s="79"/>
    </row>
    <row r="5" spans="1:9" ht="16.5" customHeight="1" thickBot="1">
      <c r="B5" s="148" t="str">
        <f>'صفحه نخست'!N17</f>
        <v>از 1403/03/31 تا  1403/04/31</v>
      </c>
      <c r="C5" s="148"/>
      <c r="D5" s="148"/>
      <c r="E5" s="148"/>
      <c r="F5" s="148" t="str">
        <f>'صفحه نخست'!N19</f>
        <v>از ابتدای سال مالی تا 1403/04/31</v>
      </c>
      <c r="G5" s="148"/>
      <c r="H5" s="148"/>
      <c r="I5" s="148"/>
    </row>
    <row r="6" spans="1:9" ht="53.25" customHeight="1" thickBot="1">
      <c r="A6" s="31" t="s">
        <v>73</v>
      </c>
      <c r="B6" s="31" t="s">
        <v>7</v>
      </c>
      <c r="C6" s="31" t="s">
        <v>9</v>
      </c>
      <c r="D6" s="31" t="s">
        <v>99</v>
      </c>
      <c r="E6" s="31" t="s">
        <v>103</v>
      </c>
      <c r="F6" s="31" t="s">
        <v>7</v>
      </c>
      <c r="G6" s="31" t="s">
        <v>9</v>
      </c>
      <c r="H6" s="31" t="s">
        <v>99</v>
      </c>
      <c r="I6" s="31" t="s">
        <v>103</v>
      </c>
    </row>
    <row r="7" spans="1:9" ht="28.5" customHeight="1">
      <c r="A7" s="15" t="s">
        <v>16</v>
      </c>
      <c r="B7" s="16">
        <v>8064245</v>
      </c>
      <c r="C7" s="16">
        <v>39186618956</v>
      </c>
      <c r="D7" s="16">
        <v>-33144671283</v>
      </c>
      <c r="E7" s="16">
        <v>6041947673</v>
      </c>
      <c r="F7" s="16">
        <v>8064245</v>
      </c>
      <c r="G7" s="16">
        <v>39186618956</v>
      </c>
      <c r="H7" s="16">
        <v>-47175219149</v>
      </c>
      <c r="I7" s="16">
        <v>-7988600193</v>
      </c>
    </row>
    <row r="8" spans="1:9" ht="28.5" customHeight="1">
      <c r="A8" s="15" t="s">
        <v>17</v>
      </c>
      <c r="B8" s="16">
        <v>16529356</v>
      </c>
      <c r="C8" s="16">
        <v>131143341896</v>
      </c>
      <c r="D8" s="16">
        <v>-113239303474</v>
      </c>
      <c r="E8" s="16">
        <v>17904038422</v>
      </c>
      <c r="F8" s="16">
        <v>16529356</v>
      </c>
      <c r="G8" s="16">
        <v>131143341896</v>
      </c>
      <c r="H8" s="16">
        <v>-85335341999</v>
      </c>
      <c r="I8" s="16">
        <v>45807999897</v>
      </c>
    </row>
    <row r="9" spans="1:9" ht="28.5" customHeight="1">
      <c r="A9" s="15" t="s">
        <v>127</v>
      </c>
      <c r="B9" s="16">
        <v>0</v>
      </c>
      <c r="C9" s="16">
        <v>0</v>
      </c>
      <c r="D9" s="16">
        <v>-250171317</v>
      </c>
      <c r="E9" s="16">
        <v>-250171317</v>
      </c>
      <c r="F9" s="16">
        <v>0</v>
      </c>
      <c r="G9" s="16">
        <v>0</v>
      </c>
      <c r="H9" s="16">
        <v>0</v>
      </c>
      <c r="I9" s="16">
        <v>0</v>
      </c>
    </row>
    <row r="10" spans="1:9" ht="28.5" customHeight="1">
      <c r="A10" s="15" t="s">
        <v>133</v>
      </c>
      <c r="B10" s="16">
        <v>170670</v>
      </c>
      <c r="C10" s="16">
        <v>2483636084</v>
      </c>
      <c r="D10" s="16">
        <v>-2458398960</v>
      </c>
      <c r="E10" s="16">
        <v>25237124</v>
      </c>
      <c r="F10" s="16">
        <v>170670</v>
      </c>
      <c r="G10" s="16">
        <v>2483636084</v>
      </c>
      <c r="H10" s="16">
        <v>-2456548218</v>
      </c>
      <c r="I10" s="16">
        <v>27087866</v>
      </c>
    </row>
    <row r="11" spans="1:9" ht="28.5" customHeight="1">
      <c r="A11" s="15" t="s">
        <v>140</v>
      </c>
      <c r="B11" s="16">
        <v>1217870</v>
      </c>
      <c r="C11" s="16">
        <v>13693597991</v>
      </c>
      <c r="D11" s="16">
        <v>-13688989249</v>
      </c>
      <c r="E11" s="16">
        <v>4608742</v>
      </c>
      <c r="F11" s="16">
        <v>1217870</v>
      </c>
      <c r="G11" s="16">
        <v>13693597991</v>
      </c>
      <c r="H11" s="16">
        <v>-13688989249</v>
      </c>
      <c r="I11" s="16">
        <v>4608742</v>
      </c>
    </row>
    <row r="12" spans="1:9" ht="28.5" customHeight="1">
      <c r="A12" s="15" t="s">
        <v>126</v>
      </c>
      <c r="B12" s="16">
        <v>8424155</v>
      </c>
      <c r="C12" s="16">
        <v>99755102556</v>
      </c>
      <c r="D12" s="16">
        <v>-99892884669</v>
      </c>
      <c r="E12" s="16">
        <v>-137782113</v>
      </c>
      <c r="F12" s="16">
        <v>8424155</v>
      </c>
      <c r="G12" s="16">
        <v>99755102556</v>
      </c>
      <c r="H12" s="16">
        <v>-99627354771</v>
      </c>
      <c r="I12" s="16">
        <v>127747785</v>
      </c>
    </row>
    <row r="13" spans="1:9" ht="28.5" customHeight="1">
      <c r="A13" s="18" t="s">
        <v>124</v>
      </c>
      <c r="B13" s="16">
        <v>0</v>
      </c>
      <c r="C13" s="19">
        <v>0</v>
      </c>
      <c r="D13" s="19">
        <v>-1510736577</v>
      </c>
      <c r="E13" s="19">
        <v>-1510736577</v>
      </c>
      <c r="F13" s="16">
        <v>0</v>
      </c>
      <c r="G13" s="19">
        <v>0</v>
      </c>
      <c r="H13" s="19">
        <v>0</v>
      </c>
      <c r="I13" s="19">
        <v>0</v>
      </c>
    </row>
    <row r="14" spans="1:9" ht="28.5" customHeight="1" thickBot="1">
      <c r="A14" s="15" t="s">
        <v>18</v>
      </c>
      <c r="B14" s="16"/>
      <c r="C14" s="99">
        <f t="shared" ref="C14:I14" si="0">SUBTOTAL(9,C7:C13)</f>
        <v>286262297483</v>
      </c>
      <c r="D14" s="99">
        <f t="shared" si="0"/>
        <v>-264185155529</v>
      </c>
      <c r="E14" s="99">
        <f t="shared" si="0"/>
        <v>22077141954</v>
      </c>
      <c r="F14" s="16"/>
      <c r="G14" s="99">
        <f t="shared" si="0"/>
        <v>286262297483</v>
      </c>
      <c r="H14" s="99">
        <f t="shared" si="0"/>
        <v>-248283453386</v>
      </c>
      <c r="I14" s="99">
        <f t="shared" si="0"/>
        <v>37978844097</v>
      </c>
    </row>
    <row r="15" spans="1:9" ht="23.1" customHeight="1" thickTop="1">
      <c r="A15" s="13" t="s">
        <v>19</v>
      </c>
      <c r="B15" s="49"/>
      <c r="C15" s="48"/>
      <c r="D15" s="48"/>
      <c r="E15" s="48"/>
      <c r="F15" s="49"/>
      <c r="G15" s="48"/>
      <c r="H15" s="48"/>
      <c r="I15" s="48"/>
    </row>
    <row r="16" spans="1:9">
      <c r="A16" s="37"/>
      <c r="B16" s="37"/>
      <c r="C16" s="37"/>
      <c r="D16" s="37"/>
      <c r="E16" s="37"/>
      <c r="F16" s="37"/>
      <c r="G16" s="37"/>
      <c r="H16" s="37"/>
      <c r="I16" s="37"/>
    </row>
    <row r="17" spans="1:9">
      <c r="A17" s="37"/>
      <c r="B17" s="37"/>
      <c r="C17" s="37"/>
      <c r="D17" s="37"/>
      <c r="E17" s="37"/>
      <c r="F17" s="37"/>
      <c r="G17" s="37"/>
      <c r="H17" s="37"/>
      <c r="I17" s="37"/>
    </row>
    <row r="18" spans="1:9">
      <c r="A18" s="147" t="s">
        <v>101</v>
      </c>
      <c r="B18" s="147"/>
      <c r="C18" s="147"/>
      <c r="D18" s="147"/>
      <c r="E18" s="147"/>
      <c r="F18" s="147"/>
      <c r="G18" s="147"/>
      <c r="H18" s="147"/>
      <c r="I18" s="147"/>
    </row>
  </sheetData>
  <mergeCells count="7">
    <mergeCell ref="A18:I18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I11"/>
  <sheetViews>
    <sheetView rightToLeft="1" view="pageBreakPreview" zoomScale="106" zoomScaleNormal="100" zoomScaleSheetLayoutView="106" workbookViewId="0">
      <selection activeCell="B20" sqref="B20"/>
    </sheetView>
  </sheetViews>
  <sheetFormatPr defaultColWidth="9" defaultRowHeight="18"/>
  <cols>
    <col min="1" max="9" width="13" style="29" customWidth="1"/>
    <col min="10" max="10" width="9" style="30" customWidth="1"/>
    <col min="11" max="16384" width="9" style="30"/>
  </cols>
  <sheetData>
    <row r="1" spans="1:9" s="77" customFormat="1" ht="19.5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spans="1:9" s="77" customFormat="1" ht="19.5">
      <c r="A2" s="119" t="s">
        <v>71</v>
      </c>
      <c r="B2" s="119"/>
      <c r="C2" s="119"/>
      <c r="D2" s="119"/>
      <c r="E2" s="119"/>
      <c r="F2" s="119"/>
      <c r="G2" s="119"/>
      <c r="H2" s="119"/>
      <c r="I2" s="119"/>
    </row>
    <row r="3" spans="1:9" s="77" customFormat="1" ht="19.5">
      <c r="A3" s="119" t="str">
        <f>'صفحه نخست'!N15</f>
        <v>برای ماه منتهی به 1403/04/31</v>
      </c>
      <c r="B3" s="119"/>
      <c r="C3" s="119"/>
      <c r="D3" s="119"/>
      <c r="E3" s="119"/>
      <c r="F3" s="119"/>
      <c r="G3" s="119"/>
      <c r="H3" s="119"/>
      <c r="I3" s="119"/>
    </row>
    <row r="4" spans="1:9" s="77" customFormat="1" ht="19.5">
      <c r="A4" s="123" t="s">
        <v>104</v>
      </c>
      <c r="B4" s="123"/>
      <c r="C4" s="123"/>
      <c r="D4" s="123"/>
      <c r="E4" s="123"/>
      <c r="F4" s="123"/>
      <c r="G4" s="123"/>
      <c r="H4" s="123"/>
      <c r="I4" s="123"/>
    </row>
    <row r="6" spans="1:9" ht="19.5" customHeight="1">
      <c r="A6" s="39"/>
      <c r="B6" s="146" t="str">
        <f>'صفحه نخست'!N17</f>
        <v>از 1403/03/31 تا  1403/04/31</v>
      </c>
      <c r="C6" s="146"/>
      <c r="D6" s="146"/>
      <c r="E6" s="146"/>
      <c r="F6" s="146" t="str">
        <f>'صفحه نخست'!N19</f>
        <v>از ابتدای سال مالی تا 1403/04/31</v>
      </c>
      <c r="G6" s="146"/>
      <c r="H6" s="146"/>
      <c r="I6" s="146"/>
    </row>
    <row r="7" spans="1:9" ht="20.25" customHeight="1">
      <c r="A7" s="152"/>
      <c r="B7" s="149" t="s">
        <v>105</v>
      </c>
      <c r="C7" s="149" t="s">
        <v>106</v>
      </c>
      <c r="D7" s="151" t="s">
        <v>107</v>
      </c>
      <c r="E7" s="151" t="s">
        <v>18</v>
      </c>
      <c r="F7" s="151" t="s">
        <v>105</v>
      </c>
      <c r="G7" s="151" t="s">
        <v>106</v>
      </c>
      <c r="H7" s="151" t="s">
        <v>107</v>
      </c>
      <c r="I7" s="151" t="s">
        <v>18</v>
      </c>
    </row>
    <row r="8" spans="1:9" ht="20.25" customHeight="1">
      <c r="A8" s="111"/>
      <c r="B8" s="150"/>
      <c r="C8" s="150"/>
      <c r="D8" s="142"/>
      <c r="E8" s="142"/>
      <c r="F8" s="142"/>
      <c r="G8" s="142"/>
      <c r="H8" s="142"/>
      <c r="I8" s="142"/>
    </row>
    <row r="9" spans="1:9">
      <c r="A9" s="111"/>
      <c r="B9" s="40" t="s">
        <v>108</v>
      </c>
      <c r="C9" s="40" t="s">
        <v>109</v>
      </c>
      <c r="D9" s="40" t="s">
        <v>110</v>
      </c>
      <c r="E9" s="146"/>
      <c r="F9" s="40" t="s">
        <v>110</v>
      </c>
      <c r="G9" s="40" t="s">
        <v>110</v>
      </c>
      <c r="H9" s="40" t="s">
        <v>110</v>
      </c>
      <c r="I9" s="146"/>
    </row>
    <row r="10" spans="1:9" ht="23.1" customHeight="1">
      <c r="A10" s="10" t="s">
        <v>18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3.1" customHeight="1">
      <c r="A11" s="46" t="s">
        <v>19</v>
      </c>
      <c r="B11" s="48"/>
      <c r="C11" s="48"/>
      <c r="D11" s="48"/>
      <c r="E11" s="48"/>
      <c r="F11" s="48"/>
      <c r="G11" s="48"/>
      <c r="H11" s="48"/>
      <c r="I11" s="48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21"/>
  <sheetViews>
    <sheetView rightToLeft="1" view="pageBreakPreview" topLeftCell="A10" zoomScale="106" zoomScaleNormal="110" zoomScaleSheetLayoutView="106" workbookViewId="0">
      <selection activeCell="J25" sqref="J25"/>
    </sheetView>
  </sheetViews>
  <sheetFormatPr defaultColWidth="9" defaultRowHeight="18"/>
  <cols>
    <col min="1" max="1" width="22.375" style="29" customWidth="1"/>
    <col min="2" max="2" width="13" style="29" customWidth="1"/>
    <col min="3" max="3" width="13.5" style="29" customWidth="1"/>
    <col min="4" max="4" width="13" style="29" customWidth="1"/>
    <col min="5" max="5" width="15" style="29" customWidth="1"/>
    <col min="6" max="6" width="16.875" style="29" customWidth="1"/>
    <col min="7" max="7" width="1.375" style="29" customWidth="1"/>
    <col min="8" max="8" width="13" style="29" customWidth="1"/>
    <col min="9" max="9" width="15.125" style="29" customWidth="1"/>
    <col min="10" max="10" width="11.875" style="29" bestFit="1" customWidth="1"/>
    <col min="11" max="11" width="13.875" style="29" bestFit="1" customWidth="1"/>
    <col min="12" max="12" width="16.875" style="29" customWidth="1"/>
    <col min="13" max="13" width="9" style="29" customWidth="1"/>
    <col min="14" max="16384" width="9" style="29"/>
  </cols>
  <sheetData>
    <row r="1" spans="1:13" s="79" customFormat="1" ht="19.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3" s="79" customFormat="1" ht="19.5">
      <c r="A2" s="119" t="s">
        <v>71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3" s="79" customFormat="1" ht="19.5">
      <c r="A3" s="119" t="str">
        <f>'صفحه نخست'!N15</f>
        <v>برای ماه منتهی به 1403/04/31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5" spans="1:13" s="79" customFormat="1" ht="19.5">
      <c r="A5" s="123" t="s">
        <v>111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7" spans="1:13" ht="19.5" customHeight="1">
      <c r="A7" s="42"/>
      <c r="B7" s="146" t="str">
        <f>'صفحه نخست'!N17</f>
        <v>از 1403/03/31 تا  1403/04/31</v>
      </c>
      <c r="C7" s="146"/>
      <c r="D7" s="146"/>
      <c r="E7" s="146"/>
      <c r="F7" s="146"/>
      <c r="G7" s="45"/>
      <c r="H7" s="146" t="str">
        <f>'صفحه نخست'!N19</f>
        <v>از ابتدای سال مالی تا 1403/04/31</v>
      </c>
      <c r="I7" s="146"/>
      <c r="J7" s="146"/>
      <c r="K7" s="146"/>
      <c r="L7" s="146"/>
    </row>
    <row r="8" spans="1:13" ht="19.5" customHeight="1">
      <c r="A8" s="111" t="s">
        <v>112</v>
      </c>
      <c r="B8" s="151" t="s">
        <v>113</v>
      </c>
      <c r="C8" s="151" t="s">
        <v>106</v>
      </c>
      <c r="D8" s="151" t="s">
        <v>107</v>
      </c>
      <c r="E8" s="151" t="s">
        <v>18</v>
      </c>
      <c r="F8" s="151"/>
      <c r="G8" s="45"/>
      <c r="H8" s="151" t="s">
        <v>113</v>
      </c>
      <c r="I8" s="151" t="s">
        <v>106</v>
      </c>
      <c r="J8" s="151" t="s">
        <v>107</v>
      </c>
      <c r="K8" s="151" t="s">
        <v>18</v>
      </c>
      <c r="L8" s="151"/>
    </row>
    <row r="9" spans="1:13" ht="18.75" customHeight="1">
      <c r="A9" s="111"/>
      <c r="B9" s="142"/>
      <c r="C9" s="142"/>
      <c r="D9" s="142"/>
      <c r="E9" s="146"/>
      <c r="F9" s="146"/>
      <c r="G9" s="45"/>
      <c r="H9" s="142"/>
      <c r="I9" s="142"/>
      <c r="J9" s="142"/>
      <c r="K9" s="146"/>
      <c r="L9" s="146"/>
    </row>
    <row r="10" spans="1:13" s="37" customFormat="1" ht="28.5" customHeight="1">
      <c r="A10" s="148"/>
      <c r="B10" s="40" t="s">
        <v>108</v>
      </c>
      <c r="C10" s="40" t="s">
        <v>110</v>
      </c>
      <c r="D10" s="40" t="s">
        <v>110</v>
      </c>
      <c r="E10" s="43" t="s">
        <v>59</v>
      </c>
      <c r="F10" s="43" t="s">
        <v>114</v>
      </c>
      <c r="G10" s="45"/>
      <c r="H10" s="40" t="s">
        <v>108</v>
      </c>
      <c r="I10" s="40" t="s">
        <v>110</v>
      </c>
      <c r="J10" s="40" t="s">
        <v>110</v>
      </c>
      <c r="K10" s="43" t="s">
        <v>59</v>
      </c>
      <c r="L10" s="43" t="s">
        <v>114</v>
      </c>
    </row>
    <row r="11" spans="1:13" s="14" customFormat="1" ht="23.1" customHeight="1">
      <c r="A11" s="15" t="s">
        <v>16</v>
      </c>
      <c r="B11" s="17">
        <v>0</v>
      </c>
      <c r="C11" s="16">
        <v>6041947673</v>
      </c>
      <c r="D11" s="16">
        <v>0</v>
      </c>
      <c r="E11" s="16">
        <v>6041947673</v>
      </c>
      <c r="F11" s="17">
        <v>57.2</v>
      </c>
      <c r="G11" s="17"/>
      <c r="H11" s="17">
        <v>0</v>
      </c>
      <c r="I11" s="16">
        <v>-7988600193</v>
      </c>
      <c r="J11" s="16">
        <v>-945551688</v>
      </c>
      <c r="K11" s="16">
        <v>-8934151881</v>
      </c>
      <c r="L11" s="89">
        <v>-19.27</v>
      </c>
      <c r="M11" s="74"/>
    </row>
    <row r="12" spans="1:13" s="14" customFormat="1" ht="23.1" customHeight="1">
      <c r="A12" s="15" t="s">
        <v>17</v>
      </c>
      <c r="B12" s="17">
        <v>9036716</v>
      </c>
      <c r="C12" s="16">
        <v>17904038422</v>
      </c>
      <c r="D12" s="16">
        <v>0</v>
      </c>
      <c r="E12" s="16">
        <v>17913075138</v>
      </c>
      <c r="F12" s="17">
        <v>169.6</v>
      </c>
      <c r="G12" s="17"/>
      <c r="H12" s="17">
        <v>437715935</v>
      </c>
      <c r="I12" s="16">
        <v>45807999897</v>
      </c>
      <c r="J12" s="16">
        <v>796786505</v>
      </c>
      <c r="K12" s="16">
        <v>47042502337</v>
      </c>
      <c r="L12" s="89">
        <v>101.45</v>
      </c>
      <c r="M12" s="74"/>
    </row>
    <row r="13" spans="1:13" s="14" customFormat="1" ht="23.1" customHeight="1">
      <c r="A13" s="15" t="s">
        <v>128</v>
      </c>
      <c r="B13" s="17">
        <v>0</v>
      </c>
      <c r="C13" s="16">
        <v>0</v>
      </c>
      <c r="D13" s="16">
        <v>0</v>
      </c>
      <c r="E13" s="16">
        <v>0</v>
      </c>
      <c r="F13" s="17">
        <v>0</v>
      </c>
      <c r="G13" s="17"/>
      <c r="H13" s="17">
        <v>0</v>
      </c>
      <c r="I13" s="16">
        <v>0</v>
      </c>
      <c r="J13" s="16">
        <v>6922002</v>
      </c>
      <c r="K13" s="16">
        <v>6922002</v>
      </c>
      <c r="L13" s="89">
        <v>0.01</v>
      </c>
      <c r="M13" s="74"/>
    </row>
    <row r="14" spans="1:13" s="14" customFormat="1" ht="23.1" customHeight="1">
      <c r="A14" s="15" t="s">
        <v>127</v>
      </c>
      <c r="B14" s="17">
        <v>0</v>
      </c>
      <c r="C14" s="16">
        <v>-250171317</v>
      </c>
      <c r="D14" s="16">
        <v>262426727</v>
      </c>
      <c r="E14" s="16">
        <v>12255410</v>
      </c>
      <c r="F14" s="17">
        <v>0.12</v>
      </c>
      <c r="G14" s="17"/>
      <c r="H14" s="17">
        <v>0</v>
      </c>
      <c r="I14" s="16">
        <v>0</v>
      </c>
      <c r="J14" s="16">
        <v>291782313</v>
      </c>
      <c r="K14" s="16">
        <v>291782313</v>
      </c>
      <c r="L14" s="89">
        <v>0.63</v>
      </c>
      <c r="M14" s="74"/>
    </row>
    <row r="15" spans="1:13" s="14" customFormat="1" ht="23.1" customHeight="1">
      <c r="A15" s="15" t="s">
        <v>135</v>
      </c>
      <c r="B15" s="17">
        <v>0</v>
      </c>
      <c r="C15" s="16">
        <v>0</v>
      </c>
      <c r="D15" s="16">
        <v>0</v>
      </c>
      <c r="E15" s="16">
        <v>0</v>
      </c>
      <c r="F15" s="17">
        <v>0</v>
      </c>
      <c r="G15" s="17"/>
      <c r="H15" s="17">
        <v>0</v>
      </c>
      <c r="I15" s="16">
        <v>0</v>
      </c>
      <c r="J15" s="16">
        <v>10236157</v>
      </c>
      <c r="K15" s="16">
        <v>10236157</v>
      </c>
      <c r="L15" s="89">
        <v>0.02</v>
      </c>
      <c r="M15" s="74"/>
    </row>
    <row r="16" spans="1:13" s="14" customFormat="1" ht="23.1" customHeight="1">
      <c r="A16" s="15" t="s">
        <v>133</v>
      </c>
      <c r="B16" s="17">
        <v>0</v>
      </c>
      <c r="C16" s="16">
        <v>25237124</v>
      </c>
      <c r="D16" s="16">
        <v>193325798</v>
      </c>
      <c r="E16" s="16">
        <v>218562922</v>
      </c>
      <c r="F16" s="17">
        <v>2.0699999999999998</v>
      </c>
      <c r="G16" s="17"/>
      <c r="H16" s="17">
        <v>0</v>
      </c>
      <c r="I16" s="16">
        <v>27087866</v>
      </c>
      <c r="J16" s="16">
        <v>1965575030</v>
      </c>
      <c r="K16" s="16">
        <v>1992662896</v>
      </c>
      <c r="L16" s="89">
        <v>4.3</v>
      </c>
      <c r="M16" s="74"/>
    </row>
    <row r="17" spans="1:13" s="14" customFormat="1" ht="23.1" customHeight="1">
      <c r="A17" s="15" t="s">
        <v>140</v>
      </c>
      <c r="B17" s="17">
        <v>0</v>
      </c>
      <c r="C17" s="16">
        <v>4608742</v>
      </c>
      <c r="D17" s="16">
        <v>0</v>
      </c>
      <c r="E17" s="16">
        <v>4608742</v>
      </c>
      <c r="F17" s="17">
        <v>0.04</v>
      </c>
      <c r="G17" s="17"/>
      <c r="H17" s="17">
        <v>0</v>
      </c>
      <c r="I17" s="16">
        <v>4608742</v>
      </c>
      <c r="J17" s="16">
        <v>0</v>
      </c>
      <c r="K17" s="16">
        <v>4608742</v>
      </c>
      <c r="L17" s="17">
        <v>0.01</v>
      </c>
      <c r="M17" s="74"/>
    </row>
    <row r="18" spans="1:13" s="14" customFormat="1" ht="23.1" customHeight="1">
      <c r="A18" s="15" t="s">
        <v>126</v>
      </c>
      <c r="B18" s="17">
        <v>0</v>
      </c>
      <c r="C18" s="16">
        <v>-137782113</v>
      </c>
      <c r="D18" s="16">
        <v>2854800627</v>
      </c>
      <c r="E18" s="16">
        <v>2717018514</v>
      </c>
      <c r="F18" s="17">
        <v>25.72</v>
      </c>
      <c r="G18" s="17"/>
      <c r="H18" s="17">
        <v>0</v>
      </c>
      <c r="I18" s="16">
        <v>127747785</v>
      </c>
      <c r="J18" s="16">
        <v>12383104642</v>
      </c>
      <c r="K18" s="16">
        <v>12510852427</v>
      </c>
      <c r="L18" s="17">
        <v>26.98</v>
      </c>
      <c r="M18" s="74"/>
    </row>
    <row r="19" spans="1:13" s="14" customFormat="1" ht="23.1" customHeight="1">
      <c r="A19" s="18" t="s">
        <v>124</v>
      </c>
      <c r="B19" s="20">
        <v>0</v>
      </c>
      <c r="C19" s="19">
        <v>-1510736577</v>
      </c>
      <c r="D19" s="19">
        <v>-14837799676</v>
      </c>
      <c r="E19" s="19">
        <v>-16348536253</v>
      </c>
      <c r="F19" s="20">
        <v>-154.78</v>
      </c>
      <c r="G19" s="17"/>
      <c r="H19" s="20">
        <v>0</v>
      </c>
      <c r="I19" s="19">
        <v>0</v>
      </c>
      <c r="J19" s="19">
        <v>-6556427670</v>
      </c>
      <c r="K19" s="19">
        <v>-6556427670</v>
      </c>
      <c r="L19" s="17">
        <v>-14.14</v>
      </c>
      <c r="M19" s="74"/>
    </row>
    <row r="20" spans="1:13" s="14" customFormat="1" ht="23.1" customHeight="1" thickBot="1">
      <c r="A20" s="15" t="s">
        <v>18</v>
      </c>
      <c r="B20" s="108">
        <f>SUBTOTAL(9,B11:B19)</f>
        <v>9036716</v>
      </c>
      <c r="C20" s="108">
        <f t="shared" ref="C20:L20" si="0">SUBTOTAL(9,C11:C19)</f>
        <v>22077141954</v>
      </c>
      <c r="D20" s="108">
        <f t="shared" si="0"/>
        <v>-11527246524</v>
      </c>
      <c r="E20" s="108">
        <f t="shared" si="0"/>
        <v>10558932146</v>
      </c>
      <c r="F20" s="109">
        <f t="shared" si="0"/>
        <v>99.97</v>
      </c>
      <c r="G20" s="90">
        <f t="shared" si="0"/>
        <v>0</v>
      </c>
      <c r="H20" s="108">
        <f t="shared" si="0"/>
        <v>437715935</v>
      </c>
      <c r="I20" s="108">
        <f t="shared" si="0"/>
        <v>37978844097</v>
      </c>
      <c r="J20" s="108">
        <f t="shared" si="0"/>
        <v>7952427291</v>
      </c>
      <c r="K20" s="108">
        <f t="shared" si="0"/>
        <v>46368987323</v>
      </c>
      <c r="L20" s="109">
        <f t="shared" si="0"/>
        <v>99.990000000000009</v>
      </c>
    </row>
    <row r="21" spans="1:13" ht="18.75" thickTop="1"/>
  </sheetData>
  <mergeCells count="15">
    <mergeCell ref="A1:L1"/>
    <mergeCell ref="A2:L2"/>
    <mergeCell ref="A3:L3"/>
    <mergeCell ref="B8:B9"/>
    <mergeCell ref="C8:C9"/>
    <mergeCell ref="D8:D9"/>
    <mergeCell ref="H8:H9"/>
    <mergeCell ref="I8:I9"/>
    <mergeCell ref="J8:J9"/>
    <mergeCell ref="E8:F9"/>
    <mergeCell ref="K8:L9"/>
    <mergeCell ref="A5:L5"/>
    <mergeCell ref="H7:L7"/>
    <mergeCell ref="B7:F7"/>
    <mergeCell ref="A8:A10"/>
  </mergeCells>
  <pageMargins left="0.7" right="0.7" top="0.75" bottom="0.75" header="0.3" footer="0.3"/>
  <pageSetup paperSize="9" scale="72" orientation="landscape" horizontalDpi="4294967295" verticalDpi="4294967295" r:id="rId1"/>
  <headerFooter differentOddEven="1"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G14"/>
  <sheetViews>
    <sheetView rightToLeft="1" view="pageBreakPreview" zoomScale="106" zoomScaleNormal="120" zoomScaleSheetLayoutView="106" workbookViewId="0">
      <selection activeCell="F18" sqref="F18"/>
    </sheetView>
  </sheetViews>
  <sheetFormatPr defaultColWidth="13" defaultRowHeight="18"/>
  <cols>
    <col min="1" max="1" width="17.875" style="29" customWidth="1"/>
    <col min="2" max="2" width="16.875" style="29" customWidth="1"/>
    <col min="3" max="3" width="24.875" style="29" customWidth="1"/>
    <col min="4" max="4" width="21.5" style="29" customWidth="1"/>
    <col min="5" max="5" width="24.875" style="29" customWidth="1"/>
    <col min="6" max="6" width="21.5" style="29" customWidth="1"/>
    <col min="7" max="8" width="13" style="30" customWidth="1"/>
    <col min="9" max="16384" width="13" style="30"/>
  </cols>
  <sheetData>
    <row r="1" spans="1:7" s="77" customFormat="1" ht="19.5">
      <c r="A1" s="119" t="s">
        <v>0</v>
      </c>
      <c r="B1" s="119"/>
      <c r="C1" s="119"/>
      <c r="D1" s="119"/>
      <c r="E1" s="119"/>
      <c r="F1" s="119"/>
    </row>
    <row r="2" spans="1:7" s="77" customFormat="1" ht="19.5">
      <c r="A2" s="119" t="s">
        <v>71</v>
      </c>
      <c r="B2" s="119"/>
      <c r="C2" s="119"/>
      <c r="D2" s="119"/>
      <c r="E2" s="119"/>
      <c r="F2" s="119"/>
    </row>
    <row r="3" spans="1:7" s="77" customFormat="1" ht="19.5">
      <c r="A3" s="119" t="str">
        <f>'صفحه نخست'!N15</f>
        <v>برای ماه منتهی به 1403/04/31</v>
      </c>
      <c r="B3" s="119"/>
      <c r="C3" s="119"/>
      <c r="D3" s="119"/>
      <c r="E3" s="119"/>
      <c r="F3" s="119"/>
    </row>
    <row r="4" spans="1:7" s="77" customFormat="1" ht="19.5">
      <c r="A4" s="123" t="s">
        <v>115</v>
      </c>
      <c r="B4" s="123"/>
      <c r="C4" s="123"/>
      <c r="D4" s="123"/>
      <c r="E4" s="123"/>
      <c r="F4" s="123"/>
    </row>
    <row r="5" spans="1:7">
      <c r="A5" s="42"/>
      <c r="B5" s="42"/>
      <c r="C5" s="42"/>
      <c r="D5" s="42"/>
      <c r="E5" s="42"/>
      <c r="F5" s="42"/>
    </row>
    <row r="6" spans="1:7" ht="37.5" customHeight="1">
      <c r="A6" s="153" t="s">
        <v>116</v>
      </c>
      <c r="B6" s="153"/>
      <c r="C6" s="154" t="str">
        <f>'صفحه نخست'!N17</f>
        <v>از 1403/03/31 تا  1403/04/31</v>
      </c>
      <c r="D6" s="154"/>
      <c r="E6" s="153" t="str">
        <f>'صفحه نخست'!N19</f>
        <v>از ابتدای سال مالی تا 1403/04/31</v>
      </c>
      <c r="F6" s="153"/>
      <c r="G6" s="44"/>
    </row>
    <row r="7" spans="1:7" ht="59.25" customHeight="1">
      <c r="A7" s="41" t="s">
        <v>117</v>
      </c>
      <c r="B7" s="45" t="s">
        <v>56</v>
      </c>
      <c r="C7" s="45" t="s">
        <v>118</v>
      </c>
      <c r="D7" s="45" t="s">
        <v>119</v>
      </c>
      <c r="E7" s="45" t="s">
        <v>118</v>
      </c>
      <c r="F7" s="45" t="s">
        <v>119</v>
      </c>
      <c r="G7" s="29"/>
    </row>
    <row r="8" spans="1:7" ht="22.5" customHeight="1">
      <c r="A8" s="45"/>
      <c r="B8" s="45"/>
      <c r="C8" s="44" t="s">
        <v>108</v>
      </c>
      <c r="D8" s="45"/>
      <c r="E8" s="44" t="s">
        <v>108</v>
      </c>
      <c r="F8" s="45"/>
      <c r="G8" s="29"/>
    </row>
    <row r="9" spans="1:7" ht="22.5" customHeight="1">
      <c r="A9" s="15" t="s">
        <v>62</v>
      </c>
      <c r="B9" s="15" t="s">
        <v>63</v>
      </c>
      <c r="C9" s="16">
        <v>1035434</v>
      </c>
      <c r="D9" s="1" t="s">
        <v>141</v>
      </c>
      <c r="E9" s="16">
        <v>1186994</v>
      </c>
      <c r="F9" s="1" t="s">
        <v>142</v>
      </c>
      <c r="G9" s="29"/>
    </row>
    <row r="10" spans="1:7" ht="22.5" customHeight="1">
      <c r="A10" s="15" t="s">
        <v>66</v>
      </c>
      <c r="B10" s="15" t="s">
        <v>67</v>
      </c>
      <c r="C10" s="16">
        <v>6338</v>
      </c>
      <c r="D10" s="1" t="s">
        <v>143</v>
      </c>
      <c r="E10" s="16">
        <v>6338</v>
      </c>
      <c r="F10" s="1" t="s">
        <v>143</v>
      </c>
      <c r="G10" s="29"/>
    </row>
    <row r="11" spans="1:7" ht="38.25" customHeight="1">
      <c r="A11" s="15" t="s">
        <v>68</v>
      </c>
      <c r="B11" s="15" t="s">
        <v>69</v>
      </c>
      <c r="C11" s="16">
        <v>1553999</v>
      </c>
      <c r="D11" s="1" t="s">
        <v>144</v>
      </c>
      <c r="E11" s="16">
        <v>1553999</v>
      </c>
      <c r="F11" s="1" t="s">
        <v>144</v>
      </c>
    </row>
    <row r="12" spans="1:7" ht="38.25" customHeight="1">
      <c r="A12" s="15" t="s">
        <v>131</v>
      </c>
      <c r="B12" s="15" t="s">
        <v>134</v>
      </c>
      <c r="C12" s="16">
        <v>565591</v>
      </c>
      <c r="D12" s="1" t="s">
        <v>145</v>
      </c>
      <c r="E12" s="16">
        <v>591834</v>
      </c>
      <c r="F12" s="1" t="s">
        <v>146</v>
      </c>
    </row>
    <row r="13" spans="1:7" ht="23.1" customHeight="1" thickBot="1">
      <c r="A13" s="96" t="s">
        <v>18</v>
      </c>
      <c r="B13" s="96"/>
      <c r="C13" s="99">
        <f>SUM(C9:C12)</f>
        <v>3161362</v>
      </c>
      <c r="D13" s="96"/>
      <c r="E13" s="99">
        <f>SUM(E9:E12)</f>
        <v>3339165</v>
      </c>
      <c r="F13" s="96"/>
    </row>
    <row r="14" spans="1:7" ht="23.1" customHeight="1" thickTop="1">
      <c r="A14" s="46" t="s">
        <v>19</v>
      </c>
      <c r="B14" s="47"/>
      <c r="C14" s="48"/>
      <c r="D14" s="47"/>
      <c r="E14" s="48"/>
      <c r="F14" s="47"/>
      <c r="G14" s="2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7" orientation="portrait" horizontalDpi="4294967295" verticalDpi="4294967295" r:id="rId1"/>
  <headerFooter differentOddEven="1"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view="pageBreakPreview" zoomScaleNormal="100" zoomScaleSheetLayoutView="100" workbookViewId="0">
      <selection activeCell="F19" sqref="F19"/>
    </sheetView>
  </sheetViews>
  <sheetFormatPr defaultColWidth="9" defaultRowHeight="18"/>
  <cols>
    <col min="1" max="1" width="13" style="29" customWidth="1"/>
    <col min="2" max="3" width="27.875" style="29" customWidth="1"/>
    <col min="4" max="4" width="9" style="30" customWidth="1"/>
    <col min="5" max="16384" width="9" style="30"/>
  </cols>
  <sheetData>
    <row r="1" spans="1:3" s="77" customFormat="1" ht="19.5">
      <c r="A1" s="119" t="s">
        <v>0</v>
      </c>
      <c r="B1" s="119"/>
      <c r="C1" s="119"/>
    </row>
    <row r="2" spans="1:3" s="77" customFormat="1" ht="19.5">
      <c r="A2" s="119" t="s">
        <v>71</v>
      </c>
      <c r="B2" s="119"/>
      <c r="C2" s="119"/>
    </row>
    <row r="3" spans="1:3" s="77" customFormat="1" ht="19.5">
      <c r="A3" s="119" t="str">
        <f>'صفحه نخست'!N15</f>
        <v>برای ماه منتهی به 1403/04/31</v>
      </c>
      <c r="B3" s="119"/>
      <c r="C3" s="119"/>
    </row>
    <row r="4" spans="1:3" s="77" customFormat="1" ht="19.5">
      <c r="A4" s="123" t="s">
        <v>120</v>
      </c>
      <c r="B4" s="123"/>
      <c r="C4" s="123"/>
    </row>
    <row r="5" spans="1:3">
      <c r="A5" s="39"/>
      <c r="B5" s="40" t="str">
        <f>'صفحه نخست'!N17</f>
        <v>از 1403/03/31 تا  1403/04/31</v>
      </c>
      <c r="C5" s="40" t="str">
        <f>'صفحه نخست'!N19</f>
        <v>از ابتدای سال مالی تا 1403/04/31</v>
      </c>
    </row>
    <row r="6" spans="1:3" ht="16.5" customHeight="1">
      <c r="A6" s="155" t="s">
        <v>83</v>
      </c>
      <c r="B6" s="151" t="s">
        <v>59</v>
      </c>
      <c r="C6" s="151" t="s">
        <v>59</v>
      </c>
    </row>
    <row r="7" spans="1:3">
      <c r="A7" s="156"/>
      <c r="B7" s="146"/>
      <c r="C7" s="146"/>
    </row>
    <row r="8" spans="1:3" ht="23.1" customHeight="1">
      <c r="A8" s="10" t="s">
        <v>18</v>
      </c>
      <c r="B8" s="12">
        <v>0</v>
      </c>
      <c r="C8" s="12">
        <v>0</v>
      </c>
    </row>
    <row r="9" spans="1:3" ht="23.1" customHeight="1">
      <c r="A9" s="10" t="s">
        <v>19</v>
      </c>
      <c r="B9" s="12"/>
      <c r="C9" s="12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17"/>
  <sheetViews>
    <sheetView rightToLeft="1" view="pageBreakPreview" zoomScale="110" zoomScaleNormal="100" zoomScaleSheetLayoutView="110" workbookViewId="0">
      <selection activeCell="N20" sqref="N20"/>
    </sheetView>
  </sheetViews>
  <sheetFormatPr defaultColWidth="9" defaultRowHeight="15.75"/>
  <cols>
    <col min="1" max="1" width="24.25" style="14" customWidth="1"/>
    <col min="2" max="2" width="13" style="14" customWidth="1"/>
    <col min="3" max="3" width="15.25" style="14" customWidth="1"/>
    <col min="4" max="4" width="15.5" style="14" customWidth="1"/>
    <col min="5" max="5" width="1.25" style="14" customWidth="1"/>
    <col min="6" max="6" width="13" style="14" customWidth="1"/>
    <col min="7" max="7" width="15.125" style="14" customWidth="1"/>
    <col min="8" max="8" width="13" style="14" customWidth="1"/>
    <col min="9" max="9" width="16.5" style="14" customWidth="1"/>
    <col min="10" max="10" width="1.25" style="14" customWidth="1"/>
    <col min="11" max="12" width="13" style="14" customWidth="1"/>
    <col min="13" max="13" width="16.625" style="14" customWidth="1"/>
    <col min="14" max="14" width="15.75" style="14" customWidth="1"/>
    <col min="15" max="15" width="10.75" style="14" customWidth="1"/>
    <col min="16" max="16" width="9" style="2" customWidth="1"/>
    <col min="17" max="16384" width="9" style="2"/>
  </cols>
  <sheetData>
    <row r="1" spans="1:15" s="75" customFormat="1" ht="19.5">
      <c r="A1" s="119" t="s">
        <v>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s="75" customFormat="1" ht="19.5">
      <c r="A2" s="119" t="s">
        <v>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75" customFormat="1" ht="19.5">
      <c r="A3" s="119" t="str">
        <f>'صفحه نخست'!N15</f>
        <v>برای ماه منتهی به 1403/04/31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5" ht="19.5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5" ht="19.5">
      <c r="A5" s="123" t="s">
        <v>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7" spans="1:15" ht="18.75" customHeight="1">
      <c r="A7" s="3"/>
      <c r="B7" s="116" t="str">
        <f>'صفحه نخست'!N10</f>
        <v>1403/03/31</v>
      </c>
      <c r="C7" s="116"/>
      <c r="D7" s="116"/>
      <c r="E7" s="3"/>
      <c r="F7" s="124" t="s">
        <v>5</v>
      </c>
      <c r="G7" s="124"/>
      <c r="H7" s="124"/>
      <c r="I7" s="124"/>
      <c r="J7" s="1"/>
      <c r="K7" s="116" t="str">
        <f>'صفحه نخست'!O10</f>
        <v>1403/04/31</v>
      </c>
      <c r="L7" s="116"/>
      <c r="M7" s="116"/>
      <c r="N7" s="116"/>
      <c r="O7" s="116"/>
    </row>
    <row r="8" spans="1:15" s="7" customFormat="1" ht="17.25" customHeight="1">
      <c r="A8" s="120" t="s">
        <v>6</v>
      </c>
      <c r="B8" s="120" t="s">
        <v>7</v>
      </c>
      <c r="C8" s="120" t="s">
        <v>8</v>
      </c>
      <c r="D8" s="117" t="s">
        <v>9</v>
      </c>
      <c r="E8" s="5"/>
      <c r="F8" s="121" t="s">
        <v>10</v>
      </c>
      <c r="G8" s="121"/>
      <c r="H8" s="122" t="s">
        <v>11</v>
      </c>
      <c r="I8" s="122"/>
      <c r="J8" s="6"/>
      <c r="K8" s="117" t="s">
        <v>7</v>
      </c>
      <c r="L8" s="117" t="s">
        <v>12</v>
      </c>
      <c r="M8" s="117" t="s">
        <v>8</v>
      </c>
      <c r="N8" s="117" t="s">
        <v>9</v>
      </c>
      <c r="O8" s="117" t="s">
        <v>13</v>
      </c>
    </row>
    <row r="9" spans="1:15" s="7" customFormat="1" ht="20.25" customHeight="1" thickBot="1">
      <c r="A9" s="118"/>
      <c r="B9" s="118"/>
      <c r="C9" s="118"/>
      <c r="D9" s="118"/>
      <c r="E9" s="5"/>
      <c r="F9" s="9" t="s">
        <v>7</v>
      </c>
      <c r="G9" s="9" t="s">
        <v>14</v>
      </c>
      <c r="H9" s="9" t="s">
        <v>7</v>
      </c>
      <c r="I9" s="9" t="s">
        <v>15</v>
      </c>
      <c r="J9" s="6"/>
      <c r="K9" s="118"/>
      <c r="L9" s="118"/>
      <c r="M9" s="118"/>
      <c r="N9" s="118"/>
      <c r="O9" s="118"/>
    </row>
    <row r="10" spans="1:15" ht="26.25" customHeight="1">
      <c r="A10" s="15" t="s">
        <v>16</v>
      </c>
      <c r="B10" s="16">
        <v>7634295</v>
      </c>
      <c r="C10" s="17">
        <v>51425361398</v>
      </c>
      <c r="D10" s="17">
        <v>31299706519</v>
      </c>
      <c r="E10" s="17">
        <v>0</v>
      </c>
      <c r="F10" s="16">
        <v>429950</v>
      </c>
      <c r="G10" s="16">
        <v>1844964764</v>
      </c>
      <c r="H10" s="16">
        <v>0</v>
      </c>
      <c r="I10" s="16">
        <v>0</v>
      </c>
      <c r="J10" s="16"/>
      <c r="K10" s="16">
        <v>8064245</v>
      </c>
      <c r="L10" s="86">
        <v>4863</v>
      </c>
      <c r="M10" s="16">
        <v>53270326162</v>
      </c>
      <c r="N10" s="16">
        <v>39186618956</v>
      </c>
      <c r="O10" s="92">
        <v>13.43</v>
      </c>
    </row>
    <row r="11" spans="1:15" ht="26.25" customHeight="1">
      <c r="A11" s="15" t="s">
        <v>17</v>
      </c>
      <c r="B11" s="16">
        <v>9313845</v>
      </c>
      <c r="C11" s="17">
        <v>53498340808</v>
      </c>
      <c r="D11" s="17">
        <v>79945124047</v>
      </c>
      <c r="E11" s="17">
        <v>3186799</v>
      </c>
      <c r="F11" s="16">
        <v>7215511</v>
      </c>
      <c r="G11" s="16">
        <v>33294179427</v>
      </c>
      <c r="H11" s="16">
        <v>0</v>
      </c>
      <c r="I11" s="16">
        <v>0</v>
      </c>
      <c r="J11" s="16"/>
      <c r="K11" s="16">
        <v>16529356</v>
      </c>
      <c r="L11" s="86">
        <v>7940</v>
      </c>
      <c r="M11" s="16">
        <v>86792520235</v>
      </c>
      <c r="N11" s="16">
        <v>131143341896</v>
      </c>
      <c r="O11" s="91">
        <v>44.94</v>
      </c>
    </row>
    <row r="12" spans="1:15" ht="26.25" customHeight="1">
      <c r="A12" s="15" t="s">
        <v>140</v>
      </c>
      <c r="B12" s="16">
        <v>0</v>
      </c>
      <c r="C12" s="17">
        <v>0</v>
      </c>
      <c r="D12" s="17">
        <v>0</v>
      </c>
      <c r="E12" s="17">
        <v>7215511</v>
      </c>
      <c r="F12" s="16">
        <v>1217870</v>
      </c>
      <c r="G12" s="16">
        <v>13688989249</v>
      </c>
      <c r="H12" s="16">
        <v>0</v>
      </c>
      <c r="I12" s="16">
        <v>0</v>
      </c>
      <c r="J12" s="16"/>
      <c r="K12" s="16">
        <v>1217870</v>
      </c>
      <c r="L12" s="86">
        <v>11246</v>
      </c>
      <c r="M12" s="16">
        <v>13688989249</v>
      </c>
      <c r="N12" s="16">
        <v>13693597991</v>
      </c>
      <c r="O12" s="69">
        <v>4.6900000000000004</v>
      </c>
    </row>
    <row r="13" spans="1:15" ht="26.25" customHeight="1">
      <c r="A13" s="15" t="s">
        <v>133</v>
      </c>
      <c r="B13" s="16">
        <v>723129</v>
      </c>
      <c r="C13" s="17">
        <v>10315988262</v>
      </c>
      <c r="D13" s="17">
        <v>10317839004</v>
      </c>
      <c r="E13" s="17"/>
      <c r="F13" s="16">
        <v>1298052</v>
      </c>
      <c r="G13" s="16">
        <v>18642913029</v>
      </c>
      <c r="H13" s="16">
        <v>1850511</v>
      </c>
      <c r="I13" s="16">
        <v>26502353073</v>
      </c>
      <c r="J13" s="16"/>
      <c r="K13" s="16">
        <v>170670</v>
      </c>
      <c r="L13" s="86">
        <v>14555</v>
      </c>
      <c r="M13" s="16">
        <v>2456548218</v>
      </c>
      <c r="N13" s="16">
        <v>2483636084</v>
      </c>
      <c r="O13" s="69">
        <v>0.85</v>
      </c>
    </row>
    <row r="14" spans="1:15" ht="26.25" customHeight="1">
      <c r="A14" s="15" t="s">
        <v>126</v>
      </c>
      <c r="B14" s="16">
        <v>8414404</v>
      </c>
      <c r="C14" s="17">
        <v>97077059496</v>
      </c>
      <c r="D14" s="17">
        <v>97342589394</v>
      </c>
      <c r="E14" s="17"/>
      <c r="F14" s="16">
        <v>115575367</v>
      </c>
      <c r="G14" s="16">
        <v>1355418601485</v>
      </c>
      <c r="H14" s="16">
        <v>115565616</v>
      </c>
      <c r="I14" s="16">
        <v>1352868306210</v>
      </c>
      <c r="J14" s="16"/>
      <c r="K14" s="16">
        <v>8424155</v>
      </c>
      <c r="L14" s="86">
        <v>11842</v>
      </c>
      <c r="M14" s="16">
        <v>99627354771</v>
      </c>
      <c r="N14" s="16">
        <v>99755102556</v>
      </c>
      <c r="O14" s="69">
        <v>34.19</v>
      </c>
    </row>
    <row r="15" spans="1:15" ht="26.25" customHeight="1">
      <c r="A15" s="15" t="s">
        <v>127</v>
      </c>
      <c r="B15" s="16">
        <v>38700</v>
      </c>
      <c r="C15" s="17">
        <v>2187665006</v>
      </c>
      <c r="D15" s="17">
        <v>2437836323</v>
      </c>
      <c r="E15" s="17"/>
      <c r="F15" s="16">
        <v>0</v>
      </c>
      <c r="G15" s="16">
        <v>0</v>
      </c>
      <c r="H15" s="16">
        <v>38700</v>
      </c>
      <c r="I15" s="16">
        <v>2187665006</v>
      </c>
      <c r="J15" s="16"/>
      <c r="K15" s="16">
        <v>0</v>
      </c>
      <c r="L15" s="86">
        <v>0</v>
      </c>
      <c r="M15" s="16">
        <v>0</v>
      </c>
      <c r="N15" s="16">
        <v>0</v>
      </c>
      <c r="O15" s="69">
        <v>0</v>
      </c>
    </row>
    <row r="16" spans="1:15" ht="26.25" customHeight="1" thickBot="1">
      <c r="A16" s="96" t="s">
        <v>18</v>
      </c>
      <c r="B16" s="99"/>
      <c r="C16" s="99">
        <f t="shared" ref="C16:O16" si="0">SUM(C10:C15)</f>
        <v>214504414970</v>
      </c>
      <c r="D16" s="99">
        <f t="shared" si="0"/>
        <v>221343095287</v>
      </c>
      <c r="E16" s="99">
        <f t="shared" si="0"/>
        <v>10402310</v>
      </c>
      <c r="F16" s="99"/>
      <c r="G16" s="99">
        <f t="shared" si="0"/>
        <v>1422889647954</v>
      </c>
      <c r="H16" s="99"/>
      <c r="I16" s="99">
        <f t="shared" si="0"/>
        <v>1381558324289</v>
      </c>
      <c r="J16" s="99">
        <f t="shared" si="0"/>
        <v>0</v>
      </c>
      <c r="K16" s="99"/>
      <c r="L16" s="99">
        <f t="shared" si="0"/>
        <v>50446</v>
      </c>
      <c r="M16" s="99">
        <f t="shared" si="0"/>
        <v>255835738635</v>
      </c>
      <c r="N16" s="99">
        <f t="shared" si="0"/>
        <v>286262297483</v>
      </c>
      <c r="O16" s="104">
        <f t="shared" si="0"/>
        <v>98.1</v>
      </c>
    </row>
    <row r="17" ht="16.5" thickTop="1"/>
  </sheetData>
  <mergeCells count="19">
    <mergeCell ref="A1:O1"/>
    <mergeCell ref="A2:O2"/>
    <mergeCell ref="A3:O3"/>
    <mergeCell ref="A8:A9"/>
    <mergeCell ref="F8:G8"/>
    <mergeCell ref="H8:I8"/>
    <mergeCell ref="M8:M9"/>
    <mergeCell ref="K8:K9"/>
    <mergeCell ref="C8:C9"/>
    <mergeCell ref="B8:B9"/>
    <mergeCell ref="A5:O5"/>
    <mergeCell ref="A4:O4"/>
    <mergeCell ref="F7:I7"/>
    <mergeCell ref="B7:D7"/>
    <mergeCell ref="K7:O7"/>
    <mergeCell ref="D8:D9"/>
    <mergeCell ref="N8:N9"/>
    <mergeCell ref="L8:L9"/>
    <mergeCell ref="O8:O9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9"/>
  <sheetViews>
    <sheetView rightToLeft="1" view="pageBreakPreview" zoomScale="110" zoomScaleNormal="100" zoomScaleSheetLayoutView="110" workbookViewId="0">
      <selection activeCell="E14" sqref="E14"/>
    </sheetView>
  </sheetViews>
  <sheetFormatPr defaultColWidth="14.375" defaultRowHeight="15.75"/>
  <cols>
    <col min="1" max="1" width="14.375" style="1" customWidth="1"/>
    <col min="2" max="16384" width="14.375" style="1"/>
  </cols>
  <sheetData>
    <row r="1" spans="1:9" ht="21">
      <c r="A1" s="125" t="str">
        <f>' سهام و صندوق‌های سرمایه‌گذاری'!A1:O1</f>
        <v xml:space="preserve"> صندوق اختصاصی بازارگردانی بازده معاملات</v>
      </c>
      <c r="B1" s="125"/>
      <c r="C1" s="125"/>
      <c r="D1" s="125"/>
      <c r="E1" s="125"/>
      <c r="F1" s="125"/>
      <c r="G1" s="125"/>
      <c r="H1" s="125"/>
      <c r="I1" s="125"/>
    </row>
    <row r="2" spans="1:9" ht="21">
      <c r="A2" s="125" t="str">
        <f>' سهام و صندوق‌های سرمایه‌گذاری'!A2:O2</f>
        <v xml:space="preserve">صورت وضعیت پرتفوی </v>
      </c>
      <c r="B2" s="125"/>
      <c r="C2" s="125"/>
      <c r="D2" s="125"/>
      <c r="E2" s="125"/>
      <c r="F2" s="125"/>
      <c r="G2" s="125"/>
      <c r="H2" s="125"/>
      <c r="I2" s="125"/>
    </row>
    <row r="3" spans="1:9" ht="21">
      <c r="A3" s="125" t="str">
        <f>' سهام و صندوق‌های سرمایه‌گذاری'!A3:O3</f>
        <v>برای ماه منتهی به 1403/04/31</v>
      </c>
      <c r="B3" s="125"/>
      <c r="C3" s="125"/>
      <c r="D3" s="125"/>
      <c r="E3" s="125"/>
      <c r="F3" s="125"/>
      <c r="G3" s="125"/>
      <c r="H3" s="125"/>
      <c r="I3" s="125"/>
    </row>
    <row r="4" spans="1:9" s="70" customFormat="1" ht="16.149999999999999" customHeight="1">
      <c r="A4" s="127" t="s">
        <v>20</v>
      </c>
      <c r="B4" s="127"/>
      <c r="C4" s="127"/>
      <c r="D4" s="127"/>
      <c r="E4" s="127"/>
    </row>
    <row r="5" spans="1:9">
      <c r="A5" s="71"/>
      <c r="B5" s="72"/>
      <c r="C5" s="72"/>
      <c r="D5" s="72"/>
      <c r="E5" s="72"/>
    </row>
    <row r="6" spans="1:9">
      <c r="A6" s="71"/>
      <c r="B6" s="126" t="str">
        <f>'صفحه نخست'!N10</f>
        <v>1403/03/31</v>
      </c>
      <c r="C6" s="126"/>
      <c r="D6" s="126"/>
      <c r="E6" s="126"/>
      <c r="F6" s="126" t="str">
        <f>'صفحه نخست'!O10</f>
        <v>1403/04/31</v>
      </c>
      <c r="G6" s="126"/>
      <c r="H6" s="126"/>
      <c r="I6" s="126"/>
    </row>
    <row r="7" spans="1:9">
      <c r="A7" s="73" t="s">
        <v>21</v>
      </c>
      <c r="B7" s="73" t="s">
        <v>22</v>
      </c>
      <c r="C7" s="73" t="s">
        <v>23</v>
      </c>
      <c r="D7" s="73" t="s">
        <v>24</v>
      </c>
      <c r="E7" s="73" t="s">
        <v>25</v>
      </c>
      <c r="F7" s="73" t="s">
        <v>22</v>
      </c>
      <c r="G7" s="73" t="s">
        <v>23</v>
      </c>
      <c r="H7" s="73" t="s">
        <v>24</v>
      </c>
      <c r="I7" s="73" t="s">
        <v>25</v>
      </c>
    </row>
    <row r="8" spans="1:9">
      <c r="A8" s="5"/>
      <c r="B8" s="3"/>
      <c r="C8" s="3"/>
      <c r="D8" s="5"/>
      <c r="E8" s="3"/>
      <c r="F8" s="3"/>
      <c r="G8" s="3"/>
      <c r="H8" s="5"/>
      <c r="I8" s="3"/>
    </row>
    <row r="9" spans="1:9">
      <c r="A9" s="5"/>
      <c r="B9" s="3"/>
      <c r="C9" s="3"/>
      <c r="D9" s="3"/>
      <c r="E9" s="3"/>
      <c r="F9" s="3"/>
      <c r="G9" s="3"/>
      <c r="H9" s="3"/>
      <c r="I9" s="3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S10"/>
  <sheetViews>
    <sheetView rightToLeft="1" view="pageBreakPreview" zoomScale="106" zoomScaleNormal="100" zoomScaleSheetLayoutView="106" workbookViewId="0">
      <selection activeCell="A9" sqref="A9"/>
    </sheetView>
  </sheetViews>
  <sheetFormatPr defaultColWidth="9" defaultRowHeight="15.75"/>
  <cols>
    <col min="1" max="11" width="13" style="1" customWidth="1"/>
    <col min="12" max="12" width="13.125" style="1" customWidth="1"/>
    <col min="13" max="19" width="13" style="1" customWidth="1"/>
    <col min="20" max="20" width="9" style="69" customWidth="1"/>
    <col min="21" max="16384" width="9" style="69"/>
  </cols>
  <sheetData>
    <row r="1" spans="1:19" s="76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s="76" customFormat="1" ht="21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76" customFormat="1" ht="21">
      <c r="A3" s="125" t="str">
        <f>'صفحه نخست'!N15</f>
        <v>برای ماه منتهی به 1403/04/31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</row>
    <row r="4" spans="1:19" s="76" customFormat="1" ht="21">
      <c r="A4" s="133" t="s">
        <v>26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6" spans="1:19" ht="18" customHeight="1">
      <c r="A6" s="116" t="s">
        <v>27</v>
      </c>
      <c r="B6" s="116"/>
      <c r="C6" s="116"/>
      <c r="D6" s="116"/>
      <c r="E6" s="116"/>
      <c r="F6" s="116"/>
      <c r="G6" s="116"/>
      <c r="H6" s="116" t="s">
        <v>125</v>
      </c>
      <c r="I6" s="116"/>
      <c r="J6" s="116"/>
      <c r="K6" s="124" t="s">
        <v>5</v>
      </c>
      <c r="L6" s="124"/>
      <c r="M6" s="124"/>
      <c r="N6" s="124"/>
      <c r="O6" s="116" t="s">
        <v>130</v>
      </c>
      <c r="P6" s="116"/>
      <c r="Q6" s="116"/>
      <c r="R6" s="116"/>
      <c r="S6" s="116"/>
    </row>
    <row r="7" spans="1:19" ht="26.25" customHeight="1">
      <c r="A7" s="132" t="s">
        <v>28</v>
      </c>
      <c r="B7" s="130" t="s">
        <v>29</v>
      </c>
      <c r="C7" s="122" t="s">
        <v>30</v>
      </c>
      <c r="D7" s="128" t="s">
        <v>31</v>
      </c>
      <c r="E7" s="130" t="s">
        <v>32</v>
      </c>
      <c r="F7" s="129" t="s">
        <v>33</v>
      </c>
      <c r="G7" s="129" t="s">
        <v>34</v>
      </c>
      <c r="H7" s="128" t="s">
        <v>7</v>
      </c>
      <c r="I7" s="128" t="s">
        <v>8</v>
      </c>
      <c r="J7" s="128" t="s">
        <v>9</v>
      </c>
      <c r="K7" s="129" t="s">
        <v>10</v>
      </c>
      <c r="L7" s="129"/>
      <c r="M7" s="129" t="s">
        <v>11</v>
      </c>
      <c r="N7" s="129"/>
      <c r="O7" s="128" t="s">
        <v>7</v>
      </c>
      <c r="P7" s="128" t="s">
        <v>35</v>
      </c>
      <c r="Q7" s="128" t="s">
        <v>8</v>
      </c>
      <c r="R7" s="128" t="s">
        <v>9</v>
      </c>
      <c r="S7" s="128" t="s">
        <v>36</v>
      </c>
    </row>
    <row r="8" spans="1:19" s="1" customFormat="1" ht="40.5" customHeight="1">
      <c r="A8" s="116"/>
      <c r="B8" s="124"/>
      <c r="C8" s="131"/>
      <c r="D8" s="116"/>
      <c r="E8" s="124"/>
      <c r="F8" s="124"/>
      <c r="G8" s="124"/>
      <c r="H8" s="116"/>
      <c r="I8" s="116"/>
      <c r="J8" s="116"/>
      <c r="K8" s="4" t="s">
        <v>7</v>
      </c>
      <c r="L8" s="4" t="s">
        <v>14</v>
      </c>
      <c r="M8" s="4" t="s">
        <v>7</v>
      </c>
      <c r="N8" s="4" t="s">
        <v>15</v>
      </c>
      <c r="O8" s="116"/>
      <c r="P8" s="116"/>
      <c r="Q8" s="116"/>
      <c r="R8" s="116"/>
      <c r="S8" s="116"/>
    </row>
    <row r="9" spans="1:19" ht="23.1" customHeight="1">
      <c r="A9" s="10" t="s">
        <v>18</v>
      </c>
      <c r="B9" s="10"/>
      <c r="C9" s="10"/>
      <c r="D9" s="13"/>
      <c r="E9" s="13"/>
      <c r="F9" s="10"/>
      <c r="G9" s="10"/>
      <c r="H9" s="11">
        <v>0</v>
      </c>
      <c r="I9" s="12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0"/>
      <c r="Q9" s="12">
        <v>0</v>
      </c>
      <c r="R9" s="12">
        <v>0</v>
      </c>
      <c r="S9" s="12">
        <v>0</v>
      </c>
    </row>
    <row r="10" spans="1:19" ht="23.1" customHeight="1">
      <c r="A10" s="47" t="s">
        <v>19</v>
      </c>
      <c r="B10" s="27"/>
      <c r="C10" s="27"/>
      <c r="D10" s="59"/>
      <c r="E10" s="59"/>
      <c r="F10" s="27"/>
      <c r="G10" s="27"/>
      <c r="H10" s="60"/>
      <c r="I10" s="28"/>
      <c r="J10" s="28"/>
      <c r="K10" s="60"/>
      <c r="L10" s="28"/>
      <c r="M10" s="60"/>
      <c r="N10" s="28"/>
      <c r="O10" s="60"/>
      <c r="P10" s="27"/>
      <c r="Q10" s="28"/>
      <c r="R10" s="28"/>
      <c r="S10" s="28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1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8"/>
  <cols>
    <col min="1" max="1" width="13" style="29" customWidth="1"/>
    <col min="2" max="5" width="9.125" style="29" customWidth="1"/>
    <col min="6" max="6" width="13" style="29" customWidth="1"/>
    <col min="7" max="7" width="9.125" style="29" customWidth="1"/>
    <col min="8" max="10" width="9.125" style="30" customWidth="1"/>
    <col min="11" max="16384" width="9" style="30"/>
  </cols>
  <sheetData>
    <row r="1" spans="1:10" s="77" customFormat="1" ht="21">
      <c r="A1" s="125" t="s">
        <v>0</v>
      </c>
      <c r="B1" s="125"/>
      <c r="C1" s="125"/>
      <c r="D1" s="125"/>
      <c r="E1" s="125"/>
      <c r="F1" s="125"/>
      <c r="G1" s="125"/>
      <c r="H1" s="137"/>
      <c r="I1" s="137"/>
      <c r="J1" s="137"/>
    </row>
    <row r="2" spans="1:10" s="77" customFormat="1" ht="21">
      <c r="A2" s="125" t="s">
        <v>2</v>
      </c>
      <c r="B2" s="125"/>
      <c r="C2" s="125"/>
      <c r="D2" s="125"/>
      <c r="E2" s="125"/>
      <c r="F2" s="125"/>
      <c r="G2" s="125"/>
      <c r="H2" s="137"/>
      <c r="I2" s="137"/>
      <c r="J2" s="137"/>
    </row>
    <row r="3" spans="1:10" s="77" customFormat="1" ht="21">
      <c r="A3" s="125" t="str">
        <f>'صفحه نخست'!N15</f>
        <v>برای ماه منتهی به 1403/04/31</v>
      </c>
      <c r="B3" s="125"/>
      <c r="C3" s="125"/>
      <c r="D3" s="125"/>
      <c r="E3" s="125"/>
      <c r="F3" s="125"/>
      <c r="G3" s="125"/>
      <c r="H3" s="137"/>
      <c r="I3" s="137"/>
      <c r="J3" s="137"/>
    </row>
    <row r="4" spans="1:10">
      <c r="A4" s="138" t="s">
        <v>37</v>
      </c>
      <c r="B4" s="138"/>
      <c r="C4" s="138"/>
      <c r="D4" s="138"/>
      <c r="E4" s="138"/>
      <c r="F4" s="138"/>
      <c r="G4" s="138"/>
      <c r="H4" s="2"/>
      <c r="I4" s="2"/>
      <c r="J4" s="2"/>
    </row>
    <row r="5" spans="1:10">
      <c r="A5" s="138" t="s">
        <v>38</v>
      </c>
      <c r="B5" s="138"/>
      <c r="C5" s="138"/>
      <c r="D5" s="138"/>
      <c r="E5" s="138"/>
      <c r="F5" s="138"/>
      <c r="G5" s="138"/>
      <c r="H5" s="2"/>
      <c r="I5" s="2"/>
      <c r="J5" s="2"/>
    </row>
    <row r="6" spans="1:10">
      <c r="A6" s="14"/>
      <c r="B6" s="136" t="str">
        <f>'صفحه نخست'!N17</f>
        <v>از 1403/03/31 تا  1403/04/31</v>
      </c>
      <c r="C6" s="136"/>
      <c r="D6" s="136"/>
      <c r="E6" s="136"/>
      <c r="F6" s="136"/>
      <c r="G6" s="136"/>
      <c r="H6" s="136"/>
      <c r="I6" s="136"/>
      <c r="J6" s="136"/>
    </row>
    <row r="7" spans="1:10" ht="14.45" customHeight="1">
      <c r="A7" s="132" t="s">
        <v>39</v>
      </c>
      <c r="B7" s="129" t="s">
        <v>7</v>
      </c>
      <c r="C7" s="120" t="s">
        <v>40</v>
      </c>
      <c r="D7" s="120" t="s">
        <v>41</v>
      </c>
      <c r="E7" s="120" t="s">
        <v>42</v>
      </c>
      <c r="F7" s="117" t="s">
        <v>43</v>
      </c>
      <c r="G7" s="120" t="s">
        <v>44</v>
      </c>
      <c r="H7" s="120"/>
      <c r="I7" s="120"/>
      <c r="J7" s="120"/>
    </row>
    <row r="8" spans="1:10" ht="27" customHeight="1">
      <c r="A8" s="116"/>
      <c r="B8" s="124"/>
      <c r="C8" s="118"/>
      <c r="D8" s="118"/>
      <c r="E8" s="118"/>
      <c r="F8" s="118"/>
      <c r="G8" s="118"/>
      <c r="H8" s="118"/>
      <c r="I8" s="118"/>
      <c r="J8" s="118"/>
    </row>
    <row r="9" spans="1:10" ht="23.1" customHeight="1">
      <c r="A9" s="10" t="s">
        <v>18</v>
      </c>
      <c r="B9" s="11">
        <v>0</v>
      </c>
      <c r="C9" s="12">
        <v>0</v>
      </c>
      <c r="D9" s="12"/>
      <c r="E9" s="12"/>
      <c r="F9" s="12">
        <v>0</v>
      </c>
      <c r="G9" s="10"/>
    </row>
    <row r="10" spans="1:10" ht="23.1" customHeight="1">
      <c r="A10" s="27" t="s">
        <v>19</v>
      </c>
      <c r="B10" s="11"/>
      <c r="C10" s="65"/>
      <c r="D10" s="65"/>
      <c r="E10" s="66"/>
      <c r="F10" s="65"/>
      <c r="G10" s="135"/>
      <c r="H10" s="134"/>
      <c r="I10" s="134"/>
      <c r="J10" s="134"/>
    </row>
    <row r="11" spans="1:10">
      <c r="A11" s="14"/>
      <c r="B11" s="14"/>
      <c r="C11" s="5"/>
      <c r="D11" s="14"/>
      <c r="E11" s="68"/>
      <c r="F11" s="67"/>
      <c r="G11" s="134"/>
      <c r="H11" s="134"/>
      <c r="I11" s="134"/>
      <c r="J11" s="134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P17"/>
  <sheetViews>
    <sheetView rightToLeft="1" view="pageBreakPreview" zoomScale="110" zoomScaleNormal="100" zoomScaleSheetLayoutView="110" workbookViewId="0">
      <selection activeCell="A4" sqref="A4:XFD4"/>
    </sheetView>
  </sheetViews>
  <sheetFormatPr defaultColWidth="9" defaultRowHeight="21"/>
  <cols>
    <col min="1" max="7" width="13" style="53" customWidth="1"/>
    <col min="8" max="8" width="13" style="53" bestFit="1" customWidth="1"/>
    <col min="9" max="16" width="13" style="53" customWidth="1"/>
    <col min="17" max="17" width="9" style="53" customWidth="1"/>
    <col min="18" max="16384" width="9" style="53"/>
  </cols>
  <sheetData>
    <row r="1" spans="1:16" ht="18.600000000000001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16.899999999999999" customHeight="1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6.899999999999999" customHeight="1">
      <c r="A3" s="125" t="str">
        <f>'صفحه نخست'!N15</f>
        <v>برای ماه منتهی به 1403/04/31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6.899999999999999" customHeight="1">
      <c r="A4" s="133" t="s">
        <v>45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16" ht="21.6" customHeight="1">
      <c r="A5" s="5"/>
      <c r="B5" s="118"/>
      <c r="C5" s="118"/>
      <c r="D5" s="8"/>
      <c r="E5" s="8"/>
      <c r="F5" s="118" t="str">
        <f>'صفحه نخست'!N10</f>
        <v>1403/03/31</v>
      </c>
      <c r="G5" s="118"/>
      <c r="H5" s="118"/>
      <c r="I5" s="124" t="s">
        <v>5</v>
      </c>
      <c r="J5" s="124"/>
      <c r="K5" s="124"/>
      <c r="L5" s="124"/>
      <c r="M5" s="118" t="str">
        <f>'صفحه نخست'!O10</f>
        <v>1403/04/31</v>
      </c>
      <c r="N5" s="118"/>
      <c r="O5" s="118"/>
      <c r="P5" s="118"/>
    </row>
    <row r="6" spans="1:16" ht="16.899999999999999" customHeight="1">
      <c r="A6" s="120" t="s">
        <v>46</v>
      </c>
      <c r="B6" s="121" t="s">
        <v>32</v>
      </c>
      <c r="C6" s="122" t="s">
        <v>47</v>
      </c>
      <c r="D6" s="122" t="s">
        <v>48</v>
      </c>
      <c r="E6" s="122" t="s">
        <v>30</v>
      </c>
      <c r="F6" s="132" t="s">
        <v>7</v>
      </c>
      <c r="G6" s="120" t="s">
        <v>8</v>
      </c>
      <c r="H6" s="5" t="s">
        <v>49</v>
      </c>
      <c r="I6" s="129" t="s">
        <v>10</v>
      </c>
      <c r="J6" s="129"/>
      <c r="K6" s="129" t="s">
        <v>11</v>
      </c>
      <c r="L6" s="129"/>
      <c r="M6" s="128" t="s">
        <v>7</v>
      </c>
      <c r="N6" s="117" t="s">
        <v>8</v>
      </c>
      <c r="O6" s="5" t="s">
        <v>49</v>
      </c>
      <c r="P6" s="5" t="s">
        <v>50</v>
      </c>
    </row>
    <row r="7" spans="1:16" ht="16.899999999999999" customHeight="1">
      <c r="A7" s="118"/>
      <c r="B7" s="131"/>
      <c r="C7" s="131"/>
      <c r="D7" s="131"/>
      <c r="E7" s="131"/>
      <c r="F7" s="116"/>
      <c r="G7" s="118"/>
      <c r="H7" s="8" t="s">
        <v>51</v>
      </c>
      <c r="I7" s="4" t="s">
        <v>7</v>
      </c>
      <c r="J7" s="4" t="s">
        <v>8</v>
      </c>
      <c r="K7" s="4" t="s">
        <v>7</v>
      </c>
      <c r="L7" s="4" t="s">
        <v>15</v>
      </c>
      <c r="M7" s="116"/>
      <c r="N7" s="118"/>
      <c r="O7" s="8" t="s">
        <v>51</v>
      </c>
      <c r="P7" s="8" t="s">
        <v>52</v>
      </c>
    </row>
    <row r="8" spans="1:16" ht="23.1" customHeight="1">
      <c r="A8" s="54" t="s">
        <v>18</v>
      </c>
      <c r="B8" s="55"/>
      <c r="C8" s="56">
        <v>0</v>
      </c>
      <c r="D8" s="56">
        <v>0</v>
      </c>
      <c r="E8" s="54"/>
      <c r="F8" s="57">
        <v>0</v>
      </c>
      <c r="G8" s="56">
        <v>0</v>
      </c>
      <c r="H8" s="56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6">
        <v>0</v>
      </c>
      <c r="O8" s="56">
        <v>0</v>
      </c>
      <c r="P8" s="56">
        <v>0</v>
      </c>
    </row>
    <row r="9" spans="1:16" ht="23.1" customHeight="1">
      <c r="A9" s="58" t="s">
        <v>19</v>
      </c>
      <c r="B9" s="59"/>
      <c r="C9" s="28"/>
      <c r="D9" s="28"/>
      <c r="E9" s="27"/>
      <c r="F9" s="60"/>
      <c r="G9" s="28"/>
      <c r="H9" s="61"/>
      <c r="I9" s="62"/>
      <c r="J9" s="62"/>
      <c r="K9" s="62"/>
      <c r="L9" s="62"/>
      <c r="M9" s="60"/>
      <c r="N9" s="28"/>
      <c r="O9" s="61"/>
      <c r="P9" s="61"/>
    </row>
    <row r="10" spans="1:16" ht="16.899999999999999" customHeight="1">
      <c r="A10" s="63"/>
      <c r="B10" s="3"/>
      <c r="C10" s="3"/>
      <c r="D10" s="3"/>
      <c r="E10" s="3"/>
      <c r="F10" s="3"/>
      <c r="G10" s="3"/>
      <c r="H10" s="3"/>
      <c r="I10" s="64"/>
      <c r="J10" s="64"/>
      <c r="K10" s="64"/>
      <c r="L10" s="64"/>
      <c r="M10" s="3"/>
      <c r="N10" s="3"/>
      <c r="O10" s="3"/>
      <c r="P10" s="3"/>
    </row>
    <row r="11" spans="1:16" ht="16.899999999999999" customHeight="1">
      <c r="A11" s="63"/>
      <c r="B11" s="63"/>
      <c r="C11" s="63"/>
      <c r="D11" s="63"/>
      <c r="E11" s="63"/>
      <c r="F11" s="3"/>
      <c r="G11" s="3"/>
      <c r="H11" s="5"/>
      <c r="I11" s="3"/>
      <c r="J11" s="3"/>
      <c r="K11" s="3"/>
      <c r="L11" s="3"/>
      <c r="M11" s="3"/>
      <c r="N11" s="3"/>
      <c r="O11" s="5"/>
      <c r="P11" s="5"/>
    </row>
    <row r="12" spans="1:16" ht="16.899999999999999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  <mergeCell ref="F6:F7"/>
    <mergeCell ref="M6:M7"/>
    <mergeCell ref="G6:G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17"/>
  <sheetViews>
    <sheetView rightToLeft="1" view="pageBreakPreview" zoomScale="115" zoomScaleNormal="100" zoomScaleSheetLayoutView="115" workbookViewId="0">
      <selection activeCell="K15" sqref="K15"/>
    </sheetView>
  </sheetViews>
  <sheetFormatPr defaultColWidth="9" defaultRowHeight="15.75"/>
  <cols>
    <col min="1" max="1" width="21.25" style="14" customWidth="1"/>
    <col min="2" max="2" width="16.875" style="14" customWidth="1"/>
    <col min="3" max="3" width="13" style="14" customWidth="1"/>
    <col min="4" max="4" width="11.375" style="14" customWidth="1"/>
    <col min="5" max="5" width="13.75" style="14" customWidth="1"/>
    <col min="6" max="6" width="14.25" style="14" customWidth="1"/>
    <col min="7" max="7" width="1.375" style="14" customWidth="1"/>
    <col min="8" max="8" width="13.875" style="14" customWidth="1"/>
    <col min="9" max="9" width="14.25" style="14" customWidth="1"/>
    <col min="10" max="10" width="1.375" style="14" customWidth="1"/>
    <col min="11" max="12" width="13" style="14" customWidth="1"/>
    <col min="13" max="13" width="9" style="2" customWidth="1"/>
    <col min="14" max="16384" width="9" style="2"/>
  </cols>
  <sheetData>
    <row r="1" spans="1:12" s="75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s="75" customFormat="1" ht="21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s="75" customFormat="1" ht="21">
      <c r="A3" s="125" t="str">
        <f>'صفحه نخست'!N15</f>
        <v>برای ماه منتهی به 1403/04/31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s="75" customFormat="1" ht="21">
      <c r="A4" s="133" t="s">
        <v>53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78"/>
    </row>
    <row r="5" spans="1:12" ht="16.5" thickBot="1">
      <c r="B5" s="81"/>
      <c r="C5" s="81"/>
      <c r="D5" s="81"/>
      <c r="E5" s="81"/>
      <c r="F5" s="81"/>
      <c r="H5" s="81"/>
      <c r="I5" s="81"/>
    </row>
    <row r="6" spans="1:12" ht="18.75" customHeight="1" thickBot="1">
      <c r="A6" s="3"/>
      <c r="B6" s="116" t="s">
        <v>54</v>
      </c>
      <c r="C6" s="116"/>
      <c r="D6" s="116"/>
      <c r="E6" s="116"/>
      <c r="F6" s="82" t="str">
        <f>'صفحه نخست'!N10</f>
        <v>1403/03/31</v>
      </c>
      <c r="G6" s="3"/>
      <c r="H6" s="124" t="s">
        <v>5</v>
      </c>
      <c r="I6" s="124"/>
      <c r="J6" s="1"/>
      <c r="K6" s="140" t="str">
        <f>'صفحه نخست'!O10</f>
        <v>1403/04/31</v>
      </c>
      <c r="L6" s="140"/>
    </row>
    <row r="7" spans="1:12" ht="31.9" customHeight="1">
      <c r="A7" s="83" t="s">
        <v>55</v>
      </c>
      <c r="B7" s="84" t="s">
        <v>56</v>
      </c>
      <c r="C7" s="84" t="s">
        <v>57</v>
      </c>
      <c r="D7" s="84" t="s">
        <v>58</v>
      </c>
      <c r="E7" s="84" t="s">
        <v>47</v>
      </c>
      <c r="F7" s="85" t="s">
        <v>59</v>
      </c>
      <c r="G7" s="3"/>
      <c r="H7" s="84" t="s">
        <v>60</v>
      </c>
      <c r="I7" s="84" t="s">
        <v>61</v>
      </c>
      <c r="J7" s="1"/>
      <c r="K7" s="83" t="s">
        <v>59</v>
      </c>
      <c r="L7" s="83" t="s">
        <v>50</v>
      </c>
    </row>
    <row r="8" spans="1:12" ht="25.5" customHeight="1">
      <c r="A8" s="15" t="s">
        <v>66</v>
      </c>
      <c r="B8" s="87" t="s">
        <v>67</v>
      </c>
      <c r="C8" s="87" t="s">
        <v>64</v>
      </c>
      <c r="D8" s="100" t="s">
        <v>65</v>
      </c>
      <c r="E8" s="100" t="s">
        <v>65</v>
      </c>
      <c r="F8" s="93">
        <v>761172</v>
      </c>
      <c r="G8" s="16"/>
      <c r="H8" s="16">
        <v>7215517338</v>
      </c>
      <c r="I8" s="16">
        <v>7215539800</v>
      </c>
      <c r="J8" s="16"/>
      <c r="K8" s="16">
        <v>738710</v>
      </c>
      <c r="L8" s="17">
        <v>0</v>
      </c>
    </row>
    <row r="9" spans="1:12" ht="25.5" customHeight="1">
      <c r="A9" s="15" t="s">
        <v>131</v>
      </c>
      <c r="B9" s="87" t="s">
        <v>134</v>
      </c>
      <c r="C9" s="87" t="s">
        <v>64</v>
      </c>
      <c r="D9" s="100" t="s">
        <v>65</v>
      </c>
      <c r="E9" s="100" t="s">
        <v>65</v>
      </c>
      <c r="F9" s="93">
        <v>670671352</v>
      </c>
      <c r="G9" s="16"/>
      <c r="H9" s="16">
        <v>991961964070</v>
      </c>
      <c r="I9" s="16">
        <v>991915598239</v>
      </c>
      <c r="J9" s="16"/>
      <c r="K9" s="16">
        <v>717037183</v>
      </c>
      <c r="L9" s="17">
        <v>0.25</v>
      </c>
    </row>
    <row r="10" spans="1:12" ht="25.5" customHeight="1">
      <c r="A10" s="15" t="s">
        <v>68</v>
      </c>
      <c r="B10" s="87" t="s">
        <v>69</v>
      </c>
      <c r="C10" s="87" t="s">
        <v>64</v>
      </c>
      <c r="D10" s="100" t="s">
        <v>65</v>
      </c>
      <c r="E10" s="100" t="s">
        <v>65</v>
      </c>
      <c r="F10" s="93">
        <v>183088168</v>
      </c>
      <c r="G10" s="16"/>
      <c r="H10" s="16">
        <v>609979290</v>
      </c>
      <c r="I10" s="16">
        <v>7200</v>
      </c>
      <c r="J10" s="16"/>
      <c r="K10" s="16">
        <v>793060258</v>
      </c>
      <c r="L10" s="17">
        <v>0.27</v>
      </c>
    </row>
    <row r="11" spans="1:12" ht="25.5" customHeight="1">
      <c r="A11" s="18" t="s">
        <v>62</v>
      </c>
      <c r="B11" s="87" t="s">
        <v>63</v>
      </c>
      <c r="C11" s="87" t="s">
        <v>64</v>
      </c>
      <c r="D11" s="100" t="s">
        <v>65</v>
      </c>
      <c r="E11" s="100" t="s">
        <v>65</v>
      </c>
      <c r="F11" s="93">
        <v>123505851</v>
      </c>
      <c r="G11" s="16"/>
      <c r="H11" s="19">
        <v>1132928510</v>
      </c>
      <c r="I11" s="19">
        <v>650552576</v>
      </c>
      <c r="J11" s="16"/>
      <c r="K11" s="19">
        <v>605881785</v>
      </c>
      <c r="L11" s="20">
        <v>0.21</v>
      </c>
    </row>
    <row r="12" spans="1:12" ht="25.5" customHeight="1" thickBot="1">
      <c r="A12" s="1" t="s">
        <v>18</v>
      </c>
      <c r="B12" s="87"/>
      <c r="C12" s="87"/>
      <c r="D12" s="87"/>
      <c r="E12" s="87"/>
      <c r="F12" s="102">
        <f>F8+F9+F10+F11</f>
        <v>978026543</v>
      </c>
      <c r="G12" s="88"/>
      <c r="H12" s="102">
        <f t="shared" ref="H12:L12" si="0">H8+H9+H10+H11</f>
        <v>1000920389208</v>
      </c>
      <c r="I12" s="102">
        <f t="shared" si="0"/>
        <v>999781697815</v>
      </c>
      <c r="J12" s="93">
        <f t="shared" si="0"/>
        <v>0</v>
      </c>
      <c r="K12" s="102">
        <f t="shared" si="0"/>
        <v>2116717936</v>
      </c>
      <c r="L12" s="103">
        <f t="shared" si="0"/>
        <v>0.73</v>
      </c>
    </row>
    <row r="13" spans="1:12" ht="23.1" customHeight="1" thickTop="1">
      <c r="A13" s="27" t="s">
        <v>19</v>
      </c>
      <c r="B13" s="27"/>
      <c r="C13" s="27"/>
      <c r="D13" s="27"/>
      <c r="E13" s="27"/>
      <c r="F13" s="28"/>
      <c r="G13" s="28"/>
      <c r="H13" s="139"/>
      <c r="I13" s="139"/>
      <c r="J13" s="28"/>
      <c r="K13" s="28"/>
      <c r="L13" s="12"/>
    </row>
    <row r="17" spans="3:3">
      <c r="C17" s="14" t="s">
        <v>70</v>
      </c>
    </row>
  </sheetData>
  <mergeCells count="8">
    <mergeCell ref="A3:L3"/>
    <mergeCell ref="A2:L2"/>
    <mergeCell ref="A1:L1"/>
    <mergeCell ref="H13:I13"/>
    <mergeCell ref="B6:E6"/>
    <mergeCell ref="H6:I6"/>
    <mergeCell ref="A4:K4"/>
    <mergeCell ref="K6:L6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11"/>
  <sheetViews>
    <sheetView rightToLeft="1" view="pageBreakPreview" zoomScale="120" zoomScaleNormal="106" zoomScaleSheetLayoutView="120" workbookViewId="0">
      <selection activeCell="D16" sqref="D16"/>
    </sheetView>
  </sheetViews>
  <sheetFormatPr defaultColWidth="13" defaultRowHeight="18"/>
  <cols>
    <col min="1" max="1" width="47.375" style="36" customWidth="1"/>
    <col min="2" max="2" width="13" style="29" customWidth="1"/>
    <col min="3" max="3" width="13.5" style="29" customWidth="1"/>
    <col min="4" max="4" width="16.25" style="29" customWidth="1"/>
    <col min="5" max="5" width="17.625" style="29" customWidth="1"/>
    <col min="6" max="20" width="13" style="30" customWidth="1"/>
    <col min="21" max="16384" width="13" style="30"/>
  </cols>
  <sheetData>
    <row r="1" spans="1:19" s="77" customFormat="1" ht="21">
      <c r="A1" s="125" t="s">
        <v>0</v>
      </c>
      <c r="B1" s="125"/>
      <c r="C1" s="125"/>
      <c r="D1" s="125"/>
      <c r="E1" s="125"/>
    </row>
    <row r="2" spans="1:19" s="77" customFormat="1" ht="21">
      <c r="A2" s="125" t="s">
        <v>71</v>
      </c>
      <c r="B2" s="125"/>
      <c r="C2" s="125"/>
      <c r="D2" s="125"/>
      <c r="E2" s="125"/>
    </row>
    <row r="3" spans="1:19" s="77" customFormat="1" ht="21">
      <c r="A3" s="125" t="str">
        <f>'صفحه نخست'!N15</f>
        <v>برای ماه منتهی به 1403/04/31</v>
      </c>
      <c r="B3" s="125"/>
      <c r="C3" s="125"/>
      <c r="D3" s="125"/>
      <c r="E3" s="125"/>
    </row>
    <row r="4" spans="1:19" s="77" customFormat="1" ht="21">
      <c r="A4" s="133" t="s">
        <v>72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19" ht="21.75" customHeight="1">
      <c r="A5" s="31" t="s">
        <v>73</v>
      </c>
      <c r="B5" s="31" t="s">
        <v>74</v>
      </c>
      <c r="C5" s="31" t="s">
        <v>59</v>
      </c>
      <c r="D5" s="31" t="s">
        <v>75</v>
      </c>
      <c r="E5" s="31" t="s">
        <v>76</v>
      </c>
    </row>
    <row r="6" spans="1:19" s="2" customFormat="1" ht="23.1" customHeight="1">
      <c r="A6" s="15" t="s">
        <v>77</v>
      </c>
      <c r="B6" s="1" t="s">
        <v>78</v>
      </c>
      <c r="C6" s="16">
        <v>46368987323</v>
      </c>
      <c r="D6" s="89">
        <v>99.99</v>
      </c>
      <c r="E6" s="89">
        <v>15.89</v>
      </c>
    </row>
    <row r="7" spans="1:19" s="2" customFormat="1" ht="23.1" customHeight="1">
      <c r="A7" s="15" t="s">
        <v>79</v>
      </c>
      <c r="B7" s="1" t="s">
        <v>80</v>
      </c>
      <c r="C7" s="16">
        <v>0</v>
      </c>
      <c r="D7" s="94">
        <v>0</v>
      </c>
      <c r="E7" s="17">
        <v>0</v>
      </c>
    </row>
    <row r="8" spans="1:19" s="2" customFormat="1" ht="23.1" customHeight="1">
      <c r="A8" s="15" t="s">
        <v>81</v>
      </c>
      <c r="B8" s="1" t="s">
        <v>82</v>
      </c>
      <c r="C8" s="16">
        <v>3339165</v>
      </c>
      <c r="D8" s="89">
        <v>0.01</v>
      </c>
      <c r="E8" s="89">
        <v>0</v>
      </c>
    </row>
    <row r="9" spans="1:19" s="2" customFormat="1" ht="23.1" customHeight="1">
      <c r="A9" s="18" t="s">
        <v>83</v>
      </c>
      <c r="B9" s="21" t="s">
        <v>84</v>
      </c>
      <c r="C9" s="19">
        <v>0</v>
      </c>
      <c r="D9" s="19">
        <v>0</v>
      </c>
      <c r="E9" s="20">
        <v>0</v>
      </c>
    </row>
    <row r="10" spans="1:19" s="2" customFormat="1" ht="23.1" customHeight="1" thickBot="1">
      <c r="A10" s="15" t="s">
        <v>18</v>
      </c>
      <c r="B10" s="15"/>
      <c r="C10" s="99">
        <f>C6+C7+C8+C9</f>
        <v>46372326488</v>
      </c>
      <c r="D10" s="99">
        <f t="shared" ref="D10:E10" si="0">D6+D7+D8+D9</f>
        <v>100</v>
      </c>
      <c r="E10" s="104">
        <f t="shared" si="0"/>
        <v>15.89</v>
      </c>
    </row>
    <row r="11" spans="1:19" ht="23.1" customHeight="1" thickTop="1">
      <c r="A11" s="32" t="s">
        <v>19</v>
      </c>
      <c r="B11" s="33"/>
      <c r="C11" s="28"/>
      <c r="D11" s="28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</sheetData>
  <mergeCells count="4">
    <mergeCell ref="A4:S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9"/>
  <sheetViews>
    <sheetView rightToLeft="1" view="pageBreakPreview" zoomScale="90" zoomScaleNormal="106" zoomScaleSheetLayoutView="90" workbookViewId="0">
      <selection activeCell="H20" sqref="H20"/>
    </sheetView>
  </sheetViews>
  <sheetFormatPr defaultColWidth="9" defaultRowHeight="15.75"/>
  <cols>
    <col min="1" max="1" width="22.125" style="14" customWidth="1"/>
    <col min="2" max="2" width="20.375" style="14" customWidth="1"/>
    <col min="3" max="3" width="35.25" style="14" customWidth="1"/>
    <col min="4" max="4" width="26" style="14" customWidth="1"/>
    <col min="5" max="5" width="22.125" style="14" customWidth="1"/>
    <col min="6" max="6" width="14.125" style="14" customWidth="1"/>
    <col min="7" max="7" width="28.375" style="14" customWidth="1"/>
    <col min="8" max="8" width="27.75" style="14" customWidth="1"/>
    <col min="9" max="9" width="15.875" style="14" customWidth="1"/>
    <col min="10" max="10" width="22.375" style="14" customWidth="1"/>
    <col min="11" max="11" width="9" style="14" customWidth="1"/>
    <col min="12" max="16384" width="9" style="14"/>
  </cols>
  <sheetData>
    <row r="1" spans="1:13" s="78" customFormat="1" ht="2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3" s="78" customFormat="1" ht="21">
      <c r="A2" s="125" t="s">
        <v>71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s="78" customFormat="1" ht="21">
      <c r="A3" s="125" t="str">
        <f>'صفحه نخست'!N15</f>
        <v>برای ماه منتهی به 1403/04/31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3" s="78" customFormat="1" ht="21">
      <c r="A4" s="133" t="s">
        <v>85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 ht="16.5" customHeight="1">
      <c r="B5" s="124" t="s">
        <v>86</v>
      </c>
      <c r="C5" s="124"/>
      <c r="D5" s="124"/>
      <c r="E5" s="141" t="str">
        <f>'صفحه نخست'!N17</f>
        <v>از 1403/03/31 تا  1403/04/31</v>
      </c>
      <c r="F5" s="141"/>
      <c r="G5" s="141"/>
      <c r="H5" s="141" t="str">
        <f>'صفحه نخست'!N19</f>
        <v>از ابتدای سال مالی تا 1403/04/31</v>
      </c>
      <c r="I5" s="141"/>
      <c r="J5" s="141"/>
      <c r="K5" s="51"/>
      <c r="L5" s="51"/>
      <c r="M5" s="51"/>
    </row>
    <row r="6" spans="1:13" s="1" customFormat="1" ht="47.25" customHeight="1">
      <c r="A6" s="4" t="s">
        <v>21</v>
      </c>
      <c r="B6" s="4" t="s">
        <v>87</v>
      </c>
      <c r="C6" s="4" t="s">
        <v>88</v>
      </c>
      <c r="D6" s="4" t="s">
        <v>89</v>
      </c>
      <c r="E6" s="4" t="s">
        <v>90</v>
      </c>
      <c r="F6" s="4" t="s">
        <v>91</v>
      </c>
      <c r="G6" s="4" t="s">
        <v>92</v>
      </c>
      <c r="H6" s="4" t="s">
        <v>90</v>
      </c>
      <c r="I6" s="4" t="s">
        <v>91</v>
      </c>
      <c r="J6" s="4" t="s">
        <v>92</v>
      </c>
    </row>
    <row r="7" spans="1:13" s="1" customFormat="1" ht="47.25" customHeight="1">
      <c r="A7" s="1" t="s">
        <v>17</v>
      </c>
      <c r="B7" s="1" t="s">
        <v>129</v>
      </c>
      <c r="C7" s="86">
        <v>5910450</v>
      </c>
      <c r="D7" s="86">
        <v>77</v>
      </c>
      <c r="E7" s="86">
        <v>0</v>
      </c>
      <c r="F7" s="86">
        <v>9036716</v>
      </c>
      <c r="G7" s="86">
        <v>9036716</v>
      </c>
      <c r="H7" s="86">
        <v>455104650</v>
      </c>
      <c r="I7" s="16">
        <v>-17388715</v>
      </c>
      <c r="J7" s="86">
        <v>437715935</v>
      </c>
    </row>
    <row r="8" spans="1:13" ht="16.5" thickBot="1">
      <c r="A8" s="105" t="s">
        <v>18</v>
      </c>
      <c r="B8" s="106"/>
      <c r="C8" s="107"/>
      <c r="D8" s="107"/>
      <c r="E8" s="107"/>
      <c r="F8" s="101">
        <f t="shared" ref="F8:J8" si="0">F7</f>
        <v>9036716</v>
      </c>
      <c r="G8" s="101">
        <f t="shared" si="0"/>
        <v>9036716</v>
      </c>
      <c r="H8" s="101">
        <f t="shared" si="0"/>
        <v>455104650</v>
      </c>
      <c r="I8" s="99">
        <f t="shared" si="0"/>
        <v>-17388715</v>
      </c>
      <c r="J8" s="101">
        <f t="shared" si="0"/>
        <v>437715935</v>
      </c>
    </row>
    <row r="9" spans="1:13" ht="16.5" thickTop="1"/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صفحه نخست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'صفحه نخست'!Print_Area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Afsaneh Rasi</cp:lastModifiedBy>
  <cp:lastPrinted>2024-02-04T14:09:50Z</cp:lastPrinted>
  <dcterms:created xsi:type="dcterms:W3CDTF">2017-11-22T14:26:20Z</dcterms:created>
  <dcterms:modified xsi:type="dcterms:W3CDTF">2024-07-29T12:02:40Z</dcterms:modified>
</cp:coreProperties>
</file>