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مرداد\"/>
    </mc:Choice>
  </mc:AlternateContent>
  <xr:revisionPtr revIDLastSave="0" documentId="13_ncr:1_{452B376A-7F62-447E-BCA9-EB4DC5A1E600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سرمایه‌گذاری'!$A$1:$O$16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'!$A$1:$L$22</definedName>
    <definedName name="_xlnm.Print_Area" localSheetId="8">'درآمد سود سهام'!$A$1:$J$9</definedName>
    <definedName name="_xlnm.Print_Area" localSheetId="11">'درآمد ناشی از تغییر قیمت اوراق '!$A$1:$I$16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درآمدها'!$A$1:$C$10</definedName>
    <definedName name="_xlnm.Print_Area" localSheetId="6">سپرده!$A$1:$L$17</definedName>
    <definedName name="_xlnm.Print_Area" localSheetId="9">'سود اوراق بهادار و سپرده بانکی'!$A$1:$J$12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E13" i="7"/>
  <c r="F11" i="13"/>
  <c r="G11" i="13"/>
  <c r="H11" i="13"/>
  <c r="I11" i="13"/>
  <c r="J11" i="13"/>
  <c r="E11" i="13"/>
  <c r="C15" i="1"/>
  <c r="D15" i="1"/>
  <c r="E15" i="1"/>
  <c r="G15" i="1"/>
  <c r="I15" i="1"/>
  <c r="J15" i="1"/>
  <c r="L15" i="1"/>
  <c r="M15" i="1"/>
  <c r="N15" i="1"/>
  <c r="O15" i="1"/>
  <c r="C20" i="5"/>
  <c r="D20" i="5"/>
  <c r="E20" i="5"/>
  <c r="F20" i="5"/>
  <c r="G20" i="5"/>
  <c r="H20" i="5"/>
  <c r="I20" i="5"/>
  <c r="J20" i="5"/>
  <c r="K20" i="5"/>
  <c r="L20" i="5"/>
  <c r="B20" i="5"/>
  <c r="C12" i="14"/>
  <c r="D12" i="14"/>
  <c r="E12" i="14"/>
  <c r="G12" i="14"/>
  <c r="H12" i="14"/>
  <c r="I12" i="14"/>
  <c r="C15" i="15"/>
  <c r="D15" i="15"/>
  <c r="E15" i="15"/>
  <c r="F15" i="15"/>
  <c r="H15" i="15"/>
  <c r="I15" i="15"/>
  <c r="J15" i="15"/>
  <c r="F8" i="12"/>
  <c r="G8" i="12"/>
  <c r="H8" i="12"/>
  <c r="I8" i="12"/>
  <c r="J8" i="12"/>
  <c r="D10" i="11"/>
  <c r="E10" i="11"/>
  <c r="C10" i="11"/>
  <c r="H12" i="2"/>
  <c r="I12" i="2"/>
  <c r="J12" i="2"/>
  <c r="K12" i="2"/>
  <c r="L12" i="2"/>
  <c r="F12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<sst xmlns="http://schemas.openxmlformats.org/spreadsheetml/2006/main" count="350" uniqueCount="147">
  <si>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</si>
  <si>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</si>
  <si>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</si>
  <si>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</si>
  <si>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</si>
  <si>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</si>
  <si>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</si>
  <si>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</si>
  <si>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</si>
  <si>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</si>
  <si>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</si>
  <si>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</si>
  <si>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</si>
  <si>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</si>
  <si>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</si>
  <si>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</si>
  <si>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</si>
  <si>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</si>
  <si>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</si>
  <si>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</si>
  <si>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</si>
  <si>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</si>
  <si>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</si>
  <si>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</si>
  <si>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</si>
  <si>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</si>
  <si>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</si>
  <si>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</si>
  <si>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</si>
  <si>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</si>
  <si>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</si>
  <si>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</si>
  <si>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</si>
  <si>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</si>
  <si>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</si>
  <si>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</si>
  <si>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</si>
  <si>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</si>
  <si>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</si>
  <si>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</si>
  <si>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</si>
  <si>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</si>
  <si>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</si>
  <si>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</si>
  <si>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</si>
  <si>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</si>
  <si>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</si>
  <si>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</si>
  <si>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</si>
  <si>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</si>
  <si>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</si>
  <si>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</si>
  <si>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</si>
  <si>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</si>
  <si>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</si>
  <si>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</si>
  <si>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</si>
  <si>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</si>
  <si>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</si>
  <si>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</si>
  <si>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</si>
  <si>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</si>
  <si>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</si>
  <si>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</si>
  <si>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</si>
  <si>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</si>
  <si>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</si>
  <si>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</si>
  <si>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</si>
  <si>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</si>
  <si>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</si>
  <si>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</si>
  <si>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</si>
  <si>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</si>
  <si>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</si>
  <si>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</si>
  <si>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</si>
  <si>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</si>
  <si>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</si>
  <si>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</si>
  <si>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</si>
  <si>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</si>
  <si>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</si>
  <si>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</si>
  <si>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</si>
  <si>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</si>
  <si>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</si>
  <si>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</si>
  <si>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</si>
  <si>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</si>
  <si>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</si>
  <si>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</si>
  <si>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</si>
  <si>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</si>
  <si>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</si>
  <si>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</si>
  <si>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</si>
  <si>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</si>
  <si>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</si>
  <si>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</si>
  <si>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</si>
  <si>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</si>
  <si>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</si>
  <si>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</si>
  <si>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</si>
  <si>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</si>
  <si>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</si>
  <si>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</si>
  <si>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</si>
  <si>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</si>
  <si>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</si>
  <si>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</si>
  <si>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</si>
  <si>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</si>
  <si>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</si>
  <si>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</si>
  <si>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</si>
  <si>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</si>
  <si>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</si>
  <si>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</si>
  <si>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</si>
  <si>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</si>
  <si>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</si>
  <si>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کیا الکترود شرق (حق تقدم) (کیاح)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</si>
  <si>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</si>
  <si>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</si>
  <si>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</si>
  <si>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</si>
  <si>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کوتاه مدت - خاورمیانه مانا</t>
  </si>
  <si>
    <t>بازده پایا (بازده)</t>
  </si>
  <si>
    <t>1013-10-810-707075703</t>
  </si>
  <si>
    <t>نوع دوم پایدار نو ویرا (کاج)</t>
  </si>
  <si>
    <t>1403/04/31</t>
  </si>
  <si>
    <t>آسمان دامون (دامون)</t>
  </si>
  <si>
    <t>1403/05/31</t>
  </si>
  <si>
    <t>برای ماه منتهی به 1403/05/31</t>
  </si>
  <si>
    <t>از 1403/04/31 تا  1403/05/31</t>
  </si>
  <si>
    <t>از ابتدای سال مالی تا 1403/05/31</t>
  </si>
  <si>
    <t>کوتاه مدت خاورمیانه  بازده پایا</t>
  </si>
  <si>
    <t>12.53</t>
  </si>
  <si>
    <t>12.63</t>
  </si>
  <si>
    <t>0.00</t>
  </si>
  <si>
    <t>0.29</t>
  </si>
  <si>
    <t>0.34</t>
  </si>
  <si>
    <t>0.03</t>
  </si>
  <si>
    <t>0.04</t>
  </si>
  <si>
    <t>درامد حاصل از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</si>
</sst>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4" fontId="24" fillId="0" borderId="1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41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97C07-8C3E-B657-2D4E-48CFE3B3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08276" y="0"/>
          <a:ext cx="7524749" cy="8782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S17" sqref="S17"/>
    </sheetView>
  </sheetViews>
  <sheetFormatPr defaultColWidth="9" defaultRowHeight="18"/>
  <cols>
    <col min="1" max="1" width="9" style="30" customWidth="1"/>
    <col min="2" max="11" width="9" style="30"/>
    <col min="12" max="12" width="9" style="2" customWidth="1"/>
    <col min="13" max="13" width="9" style="2" hidden="1" customWidth="1"/>
    <col min="14" max="16" width="12.875" style="24" hidden="1" customWidth="1"/>
    <col min="17" max="18" width="9" style="2" customWidth="1"/>
    <col min="19" max="24" width="9" style="2"/>
    <col min="25" max="16384" width="9" style="30"/>
  </cols>
  <sheetData>
    <row r="3" spans="1:17" ht="27.75">
      <c r="D3" s="114"/>
      <c r="E3" s="115"/>
      <c r="F3" s="11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120</v>
      </c>
      <c r="O9" s="25" t="s">
        <v>121</v>
      </c>
      <c r="P9" s="25" t="s">
        <v>122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132</v>
      </c>
      <c r="O10" s="25" t="s">
        <v>134</v>
      </c>
      <c r="P10" s="26">
        <v>238016135924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22"/>
      <c r="K15" s="22"/>
      <c r="L15" s="23"/>
      <c r="M15" s="23"/>
      <c r="N15" s="25" t="s">
        <v>135</v>
      </c>
      <c r="O15" s="25"/>
      <c r="P15" s="25"/>
      <c r="Q15" s="23"/>
    </row>
    <row r="16" spans="1:17" ht="15" customHeight="1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14" ht="15" customHeight="1">
      <c r="A17" s="113"/>
      <c r="B17" s="113"/>
      <c r="C17" s="113"/>
      <c r="D17" s="113"/>
      <c r="E17" s="113"/>
      <c r="F17" s="113"/>
      <c r="G17" s="113"/>
      <c r="H17" s="113"/>
      <c r="I17" s="113"/>
      <c r="N17" s="24" t="s">
        <v>136</v>
      </c>
    </row>
    <row r="18" spans="1:14" ht="15" customHeight="1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14" ht="15" customHeight="1">
      <c r="A19" s="113"/>
      <c r="B19" s="113"/>
      <c r="C19" s="113"/>
      <c r="D19" s="113"/>
      <c r="E19" s="113"/>
      <c r="F19" s="113"/>
      <c r="G19" s="113"/>
      <c r="H19" s="113"/>
      <c r="I19" s="113"/>
      <c r="N19" s="24" t="s">
        <v>137</v>
      </c>
    </row>
    <row r="20" spans="1:14" ht="15" customHeight="1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14" ht="15" customHeight="1">
      <c r="A21" s="113"/>
      <c r="B21" s="113"/>
      <c r="C21" s="113"/>
      <c r="D21" s="113"/>
      <c r="E21" s="113"/>
      <c r="F21" s="113"/>
      <c r="G21" s="113"/>
      <c r="H21" s="113"/>
      <c r="I21" s="113"/>
    </row>
    <row r="22" spans="1:14" ht="15" customHeight="1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14" ht="15" customHeight="1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10"/>
      <c r="G37" s="111"/>
      <c r="H37" s="111"/>
    </row>
    <row r="38" spans="6:8">
      <c r="F38" s="111"/>
      <c r="G38" s="111"/>
      <c r="H38" s="111"/>
    </row>
    <row r="39" spans="6:8">
      <c r="F39" s="111"/>
      <c r="G39" s="111"/>
      <c r="H39" s="11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18" zoomScaleNormal="106" zoomScaleSheetLayoutView="118" workbookViewId="0">
      <selection activeCell="J25" sqref="J25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77" customFormat="1" ht="19.5">
      <c r="A2" s="118" t="s">
        <v>70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s="77" customFormat="1" ht="19.5">
      <c r="A3" s="118" t="str">
        <f>'صفحه نخست'!N15</f>
        <v>برای ماه منتهی به 1403/05/31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s="77" customFormat="1" ht="21">
      <c r="A4" s="133" t="s">
        <v>92</v>
      </c>
      <c r="B4" s="133"/>
      <c r="C4" s="133"/>
      <c r="D4" s="133"/>
      <c r="E4" s="133"/>
      <c r="F4" s="79"/>
      <c r="G4" s="79"/>
      <c r="H4" s="79"/>
      <c r="I4" s="79"/>
      <c r="J4" s="79"/>
    </row>
    <row r="5" spans="1:10" ht="16.5" customHeight="1">
      <c r="A5" s="37"/>
      <c r="B5" s="111"/>
      <c r="C5" s="111"/>
      <c r="D5" s="111"/>
      <c r="E5" s="142" t="str">
        <f>'صفحه نخست'!N17</f>
        <v>از 1403/04/31 تا  1403/05/31</v>
      </c>
      <c r="F5" s="142"/>
      <c r="G5" s="142"/>
      <c r="H5" s="142" t="str">
        <f>'صفحه نخست'!N19</f>
        <v>از ابتدای سال مالی تا 1403/05/31</v>
      </c>
      <c r="I5" s="142"/>
      <c r="J5" s="142"/>
    </row>
    <row r="6" spans="1:10" ht="38.25" customHeight="1">
      <c r="A6" s="37" t="s">
        <v>72</v>
      </c>
      <c r="B6" s="95" t="s">
        <v>93</v>
      </c>
      <c r="C6" s="95" t="s">
        <v>32</v>
      </c>
      <c r="D6" s="95" t="s">
        <v>47</v>
      </c>
      <c r="E6" s="95" t="s">
        <v>94</v>
      </c>
      <c r="F6" s="95" t="s">
        <v>90</v>
      </c>
      <c r="G6" s="95" t="s">
        <v>95</v>
      </c>
      <c r="H6" s="95" t="s">
        <v>94</v>
      </c>
      <c r="I6" s="95" t="s">
        <v>90</v>
      </c>
      <c r="J6" s="95" t="s">
        <v>95</v>
      </c>
    </row>
    <row r="7" spans="1:10">
      <c r="A7" s="37" t="s">
        <v>138</v>
      </c>
      <c r="B7" s="37" t="s">
        <v>134</v>
      </c>
      <c r="C7" s="37" t="s">
        <v>64</v>
      </c>
      <c r="D7" s="37" t="s">
        <v>64</v>
      </c>
      <c r="E7" s="37">
        <v>80904097</v>
      </c>
      <c r="F7" s="37">
        <v>0</v>
      </c>
      <c r="G7" s="37">
        <v>80904097</v>
      </c>
      <c r="H7" s="37">
        <v>81578700</v>
      </c>
      <c r="I7" s="37">
        <v>0</v>
      </c>
      <c r="J7" s="37">
        <v>81578700</v>
      </c>
    </row>
    <row r="8" spans="1:10">
      <c r="A8" s="37" t="s">
        <v>67</v>
      </c>
      <c r="B8" s="37" t="s">
        <v>134</v>
      </c>
      <c r="C8" s="37" t="s">
        <v>64</v>
      </c>
      <c r="D8" s="37" t="s">
        <v>64</v>
      </c>
      <c r="E8" s="37">
        <v>4137214</v>
      </c>
      <c r="F8" s="37">
        <v>0</v>
      </c>
      <c r="G8" s="37">
        <v>4137214</v>
      </c>
      <c r="H8" s="37">
        <v>4912587</v>
      </c>
      <c r="I8" s="37">
        <v>0</v>
      </c>
      <c r="J8" s="37">
        <v>4912587</v>
      </c>
    </row>
    <row r="9" spans="1:10" s="2" customFormat="1" ht="15.75">
      <c r="A9" s="15" t="s">
        <v>128</v>
      </c>
      <c r="B9" s="1" t="s">
        <v>134</v>
      </c>
      <c r="C9" s="1" t="s">
        <v>64</v>
      </c>
      <c r="D9" s="1" t="s">
        <v>64</v>
      </c>
      <c r="E9" s="16">
        <v>585396</v>
      </c>
      <c r="F9" s="16">
        <v>0</v>
      </c>
      <c r="G9" s="16">
        <v>585396</v>
      </c>
      <c r="H9" s="16">
        <v>614567</v>
      </c>
      <c r="I9" s="17">
        <v>0</v>
      </c>
      <c r="J9" s="16">
        <v>614567</v>
      </c>
    </row>
    <row r="10" spans="1:10" s="2" customFormat="1" ht="15.75">
      <c r="A10" s="15" t="s">
        <v>65</v>
      </c>
      <c r="B10" s="1" t="s">
        <v>134</v>
      </c>
      <c r="C10" s="1" t="s">
        <v>64</v>
      </c>
      <c r="D10" s="1" t="s">
        <v>64</v>
      </c>
      <c r="E10" s="16">
        <v>6243</v>
      </c>
      <c r="F10" s="16">
        <v>0</v>
      </c>
      <c r="G10" s="16">
        <v>6243</v>
      </c>
      <c r="H10" s="16">
        <v>9466</v>
      </c>
      <c r="I10" s="17">
        <v>0</v>
      </c>
      <c r="J10" s="16">
        <v>9466</v>
      </c>
    </row>
    <row r="11" spans="1:10" s="2" customFormat="1" ht="23.1" customHeight="1" thickBot="1">
      <c r="A11" s="96" t="s">
        <v>18</v>
      </c>
      <c r="B11" s="97"/>
      <c r="C11" s="97"/>
      <c r="D11" s="97"/>
      <c r="E11" s="99">
        <f>SUM(E7:E10)</f>
        <v>85632950</v>
      </c>
      <c r="F11" s="99">
        <f t="shared" ref="F11:J11" si="0">SUM(F7:F10)</f>
        <v>0</v>
      </c>
      <c r="G11" s="99">
        <f t="shared" si="0"/>
        <v>85632950</v>
      </c>
      <c r="H11" s="99">
        <f t="shared" si="0"/>
        <v>87115320</v>
      </c>
      <c r="I11" s="99">
        <f t="shared" si="0"/>
        <v>0</v>
      </c>
      <c r="J11" s="99">
        <f t="shared" si="0"/>
        <v>87115320</v>
      </c>
    </row>
    <row r="12" spans="1:10" ht="23.1" customHeight="1" thickTop="1">
      <c r="A12" s="10" t="s">
        <v>19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8"/>
  <sheetViews>
    <sheetView rightToLeft="1" view="pageBreakPreview" zoomScale="110" zoomScaleNormal="100" zoomScaleSheetLayoutView="110" workbookViewId="0">
      <selection activeCell="D19" sqref="D19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77" customFormat="1" ht="21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s="77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77" customFormat="1" ht="21">
      <c r="A4" s="133" t="s">
        <v>96</v>
      </c>
      <c r="B4" s="133"/>
      <c r="C4" s="133"/>
      <c r="D4" s="133"/>
      <c r="E4" s="133"/>
      <c r="F4" s="80"/>
      <c r="G4" s="133"/>
      <c r="H4" s="133"/>
      <c r="I4" s="133"/>
      <c r="J4" s="133"/>
    </row>
    <row r="5" spans="1:10" ht="16.5" customHeight="1" thickBot="1">
      <c r="B5" s="146" t="str">
        <f>'صفحه نخست'!N17</f>
        <v>از 1403/04/31 تا  1403/05/31</v>
      </c>
      <c r="C5" s="146"/>
      <c r="D5" s="146"/>
      <c r="E5" s="146"/>
      <c r="F5" s="52"/>
      <c r="G5" s="146" t="str">
        <f>'صفحه نخست'!N19</f>
        <v>از ابتدای سال مالی تا 1403/05/31</v>
      </c>
      <c r="H5" s="146"/>
      <c r="I5" s="146"/>
      <c r="J5" s="146"/>
    </row>
    <row r="6" spans="1:10" ht="18.75" thickBot="1">
      <c r="A6" s="31" t="s">
        <v>72</v>
      </c>
      <c r="B6" s="31" t="s">
        <v>7</v>
      </c>
      <c r="C6" s="31" t="s">
        <v>97</v>
      </c>
      <c r="D6" s="31" t="s">
        <v>98</v>
      </c>
      <c r="E6" s="31" t="s">
        <v>99</v>
      </c>
      <c r="F6" s="37"/>
      <c r="G6" s="31" t="s">
        <v>7</v>
      </c>
      <c r="H6" s="31" t="s">
        <v>9</v>
      </c>
      <c r="I6" s="31" t="s">
        <v>98</v>
      </c>
      <c r="J6" s="50" t="s">
        <v>99</v>
      </c>
    </row>
    <row r="7" spans="1:10" s="2" customFormat="1" ht="31.5" customHeight="1">
      <c r="A7" s="15" t="s">
        <v>16</v>
      </c>
      <c r="B7" s="16">
        <v>322735</v>
      </c>
      <c r="C7" s="16">
        <v>1285372901</v>
      </c>
      <c r="D7" s="16">
        <v>-1887975172</v>
      </c>
      <c r="E7" s="16">
        <v>-602602271</v>
      </c>
      <c r="F7" s="16"/>
      <c r="G7" s="16">
        <v>3241924</v>
      </c>
      <c r="H7" s="16">
        <v>17758950565</v>
      </c>
      <c r="I7" s="16">
        <v>-19307104524</v>
      </c>
      <c r="J7" s="16">
        <v>-1548153959</v>
      </c>
    </row>
    <row r="8" spans="1:10" s="2" customFormat="1" ht="31.5" customHeight="1">
      <c r="A8" s="15" t="s">
        <v>17</v>
      </c>
      <c r="B8" s="16">
        <v>325388</v>
      </c>
      <c r="C8" s="16">
        <v>2196399857</v>
      </c>
      <c r="D8" s="16">
        <v>-1679865583</v>
      </c>
      <c r="E8" s="16">
        <v>516534274</v>
      </c>
      <c r="F8" s="16"/>
      <c r="G8" s="16">
        <v>2769166</v>
      </c>
      <c r="H8" s="16">
        <v>16570657203</v>
      </c>
      <c r="I8" s="16">
        <v>-15257336424</v>
      </c>
      <c r="J8" s="16">
        <v>1313320779</v>
      </c>
    </row>
    <row r="9" spans="1:10" s="2" customFormat="1" ht="31.5" customHeight="1">
      <c r="A9" s="15" t="s">
        <v>124</v>
      </c>
      <c r="B9" s="16">
        <v>216964491</v>
      </c>
      <c r="C9" s="16">
        <v>2590243421575</v>
      </c>
      <c r="D9" s="16">
        <v>-2586515819905</v>
      </c>
      <c r="E9" s="16">
        <v>3727601670</v>
      </c>
      <c r="F9" s="16"/>
      <c r="G9" s="16">
        <v>987710116</v>
      </c>
      <c r="H9" s="16">
        <v>11063659638874</v>
      </c>
      <c r="I9" s="16">
        <v>-11047534714957</v>
      </c>
      <c r="J9" s="16">
        <v>16124923917</v>
      </c>
    </row>
    <row r="10" spans="1:10" s="2" customFormat="1" ht="31.5" customHeight="1">
      <c r="A10" s="15" t="s">
        <v>129</v>
      </c>
      <c r="B10" s="16">
        <v>532266</v>
      </c>
      <c r="C10" s="16">
        <v>7817081613</v>
      </c>
      <c r="D10" s="16">
        <v>-7759839107</v>
      </c>
      <c r="E10" s="16">
        <v>57242506</v>
      </c>
      <c r="F10" s="16"/>
      <c r="G10" s="16">
        <v>26239097</v>
      </c>
      <c r="H10" s="16">
        <v>344580027343</v>
      </c>
      <c r="I10" s="16">
        <v>-342560490933</v>
      </c>
      <c r="J10" s="16">
        <v>2019536410</v>
      </c>
    </row>
    <row r="11" spans="1:10" s="2" customFormat="1" ht="31.5" customHeight="1">
      <c r="A11" s="15" t="s">
        <v>125</v>
      </c>
      <c r="B11" s="16">
        <v>0</v>
      </c>
      <c r="C11" s="16">
        <v>0</v>
      </c>
      <c r="D11" s="16">
        <v>0</v>
      </c>
      <c r="E11" s="16">
        <v>0</v>
      </c>
      <c r="F11" s="16"/>
      <c r="G11" s="16">
        <v>70000</v>
      </c>
      <c r="H11" s="16">
        <v>4248799120</v>
      </c>
      <c r="I11" s="16">
        <v>-3957016807</v>
      </c>
      <c r="J11" s="16">
        <v>291782313</v>
      </c>
    </row>
    <row r="12" spans="1:10" s="2" customFormat="1" ht="31.5" customHeight="1">
      <c r="A12" s="15" t="s">
        <v>131</v>
      </c>
      <c r="B12" s="16">
        <v>0</v>
      </c>
      <c r="C12" s="16">
        <v>0</v>
      </c>
      <c r="D12" s="16">
        <v>0</v>
      </c>
      <c r="E12" s="16">
        <v>0</v>
      </c>
      <c r="F12" s="16"/>
      <c r="G12" s="16">
        <v>400000</v>
      </c>
      <c r="H12" s="16">
        <v>5015379440</v>
      </c>
      <c r="I12" s="16">
        <v>-5005143283</v>
      </c>
      <c r="J12" s="16">
        <v>10236157</v>
      </c>
    </row>
    <row r="13" spans="1:10" s="2" customFormat="1" ht="31.5" customHeight="1">
      <c r="A13" s="15" t="s">
        <v>126</v>
      </c>
      <c r="B13" s="16">
        <v>0</v>
      </c>
      <c r="C13" s="16">
        <v>0</v>
      </c>
      <c r="D13" s="16">
        <v>0</v>
      </c>
      <c r="E13" s="16">
        <v>0</v>
      </c>
      <c r="F13" s="16"/>
      <c r="G13" s="16">
        <v>79600</v>
      </c>
      <c r="H13" s="16">
        <v>5106417178</v>
      </c>
      <c r="I13" s="16">
        <v>-5099495176</v>
      </c>
      <c r="J13" s="16">
        <v>6922002</v>
      </c>
    </row>
    <row r="14" spans="1:10" s="2" customFormat="1" ht="31.5" customHeight="1">
      <c r="A14" s="15" t="s">
        <v>123</v>
      </c>
      <c r="B14" s="16">
        <v>0</v>
      </c>
      <c r="C14" s="16">
        <v>0</v>
      </c>
      <c r="D14" s="16">
        <v>0</v>
      </c>
      <c r="E14" s="16">
        <v>0</v>
      </c>
      <c r="F14" s="16"/>
      <c r="G14" s="16">
        <v>7215511</v>
      </c>
      <c r="H14" s="16">
        <v>42427204680</v>
      </c>
      <c r="I14" s="16">
        <v>-48983632350</v>
      </c>
      <c r="J14" s="16">
        <v>-6556427670</v>
      </c>
    </row>
    <row r="15" spans="1:10" s="2" customFormat="1" ht="31.5" customHeight="1" thickBot="1">
      <c r="A15" s="98" t="s">
        <v>18</v>
      </c>
      <c r="B15" s="16"/>
      <c r="C15" s="99">
        <f t="shared" ref="C15:J15" si="0">SUBTOTAL(9,C7:C14)</f>
        <v>2601542275946</v>
      </c>
      <c r="D15" s="99">
        <f t="shared" si="0"/>
        <v>-2597843499767</v>
      </c>
      <c r="E15" s="99">
        <f t="shared" si="0"/>
        <v>3698776179</v>
      </c>
      <c r="F15" s="16">
        <f t="shared" si="0"/>
        <v>0</v>
      </c>
      <c r="G15" s="16"/>
      <c r="H15" s="99">
        <f t="shared" si="0"/>
        <v>11499367074403</v>
      </c>
      <c r="I15" s="99">
        <f t="shared" si="0"/>
        <v>-11487704934454</v>
      </c>
      <c r="J15" s="99">
        <f t="shared" si="0"/>
        <v>11662139949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3" t="s">
        <v>100</v>
      </c>
      <c r="B18" s="144"/>
      <c r="C18" s="144"/>
      <c r="D18" s="144"/>
      <c r="E18" s="144"/>
      <c r="F18" s="144"/>
      <c r="G18" s="144"/>
      <c r="H18" s="144"/>
      <c r="I18" s="144"/>
      <c r="J18" s="145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6"/>
  <sheetViews>
    <sheetView rightToLeft="1" view="pageBreakPreview" zoomScale="110" zoomScaleNormal="100" zoomScaleSheetLayoutView="110" workbookViewId="0">
      <selection activeCell="G20" sqref="G20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s="77" customFormat="1" ht="21">
      <c r="A2" s="125" t="s">
        <v>70</v>
      </c>
      <c r="B2" s="125"/>
      <c r="C2" s="125"/>
      <c r="D2" s="125"/>
      <c r="E2" s="125"/>
      <c r="F2" s="125"/>
      <c r="G2" s="125"/>
      <c r="H2" s="125"/>
      <c r="I2" s="125"/>
    </row>
    <row r="3" spans="1:9" s="77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</row>
    <row r="4" spans="1:9" s="77" customFormat="1" ht="21">
      <c r="A4" s="133" t="s">
        <v>101</v>
      </c>
      <c r="B4" s="133"/>
      <c r="C4" s="133"/>
      <c r="D4" s="133"/>
      <c r="E4" s="79"/>
      <c r="F4" s="79"/>
      <c r="G4" s="79"/>
      <c r="H4" s="79"/>
      <c r="I4" s="79"/>
    </row>
    <row r="5" spans="1:9" ht="16.5" customHeight="1" thickBot="1">
      <c r="B5" s="148" t="str">
        <f>'صفحه نخست'!N17</f>
        <v>از 1403/04/31 تا  1403/05/31</v>
      </c>
      <c r="C5" s="148"/>
      <c r="D5" s="148"/>
      <c r="E5" s="148"/>
      <c r="F5" s="148" t="str">
        <f>'صفحه نخست'!N19</f>
        <v>از ابتدای سال مالی تا 1403/05/31</v>
      </c>
      <c r="G5" s="148"/>
      <c r="H5" s="148"/>
      <c r="I5" s="148"/>
    </row>
    <row r="6" spans="1:9" ht="53.25" customHeight="1" thickBot="1">
      <c r="A6" s="31" t="s">
        <v>72</v>
      </c>
      <c r="B6" s="31" t="s">
        <v>7</v>
      </c>
      <c r="C6" s="31" t="s">
        <v>9</v>
      </c>
      <c r="D6" s="31" t="s">
        <v>98</v>
      </c>
      <c r="E6" s="31" t="s">
        <v>102</v>
      </c>
      <c r="F6" s="31" t="s">
        <v>7</v>
      </c>
      <c r="G6" s="31" t="s">
        <v>9</v>
      </c>
      <c r="H6" s="31" t="s">
        <v>98</v>
      </c>
      <c r="I6" s="31" t="s">
        <v>102</v>
      </c>
    </row>
    <row r="7" spans="1:9" ht="28.5" customHeight="1">
      <c r="A7" s="15" t="s">
        <v>16</v>
      </c>
      <c r="B7" s="16">
        <v>7741510</v>
      </c>
      <c r="C7" s="16">
        <v>30708885622</v>
      </c>
      <c r="D7" s="16">
        <v>-37298643784</v>
      </c>
      <c r="E7" s="16">
        <v>-6589758162</v>
      </c>
      <c r="F7" s="16">
        <v>7741510</v>
      </c>
      <c r="G7" s="16">
        <v>30708885622</v>
      </c>
      <c r="H7" s="16">
        <v>-45287243977</v>
      </c>
      <c r="I7" s="16">
        <v>-14578358355</v>
      </c>
    </row>
    <row r="8" spans="1:9" ht="28.5" customHeight="1">
      <c r="A8" s="15" t="s">
        <v>17</v>
      </c>
      <c r="B8" s="16">
        <v>16203968</v>
      </c>
      <c r="C8" s="16">
        <v>105523221150</v>
      </c>
      <c r="D8" s="16">
        <v>-130124148061</v>
      </c>
      <c r="E8" s="16">
        <v>-24600926911</v>
      </c>
      <c r="F8" s="16">
        <v>16203968</v>
      </c>
      <c r="G8" s="16">
        <v>105523221150</v>
      </c>
      <c r="H8" s="16">
        <v>-83655476416</v>
      </c>
      <c r="I8" s="16">
        <v>21867744734</v>
      </c>
    </row>
    <row r="9" spans="1:9" ht="28.5" customHeight="1">
      <c r="A9" s="15" t="s">
        <v>129</v>
      </c>
      <c r="B9" s="16">
        <v>214561</v>
      </c>
      <c r="C9" s="16">
        <v>3181557540</v>
      </c>
      <c r="D9" s="16">
        <v>-3199582279</v>
      </c>
      <c r="E9" s="16">
        <v>-18024739</v>
      </c>
      <c r="F9" s="16">
        <v>214561</v>
      </c>
      <c r="G9" s="16">
        <v>3181557540</v>
      </c>
      <c r="H9" s="16">
        <v>-3170935065</v>
      </c>
      <c r="I9" s="16">
        <v>10622475</v>
      </c>
    </row>
    <row r="10" spans="1:9" ht="28.5" customHeight="1">
      <c r="A10" s="15" t="s">
        <v>133</v>
      </c>
      <c r="B10" s="16">
        <v>1217870</v>
      </c>
      <c r="C10" s="16">
        <v>14032102370</v>
      </c>
      <c r="D10" s="16">
        <v>-13682639216</v>
      </c>
      <c r="E10" s="16">
        <v>349463154</v>
      </c>
      <c r="F10" s="16">
        <v>1217870</v>
      </c>
      <c r="G10" s="16">
        <v>14032102370</v>
      </c>
      <c r="H10" s="16">
        <v>-13688989249</v>
      </c>
      <c r="I10" s="16">
        <v>343113121</v>
      </c>
    </row>
    <row r="11" spans="1:9" ht="28.5" customHeight="1">
      <c r="A11" s="15" t="s">
        <v>124</v>
      </c>
      <c r="B11" s="16">
        <v>9030335</v>
      </c>
      <c r="C11" s="16">
        <v>109434525919</v>
      </c>
      <c r="D11" s="16">
        <v>-109208777900</v>
      </c>
      <c r="E11" s="16">
        <v>225748019</v>
      </c>
      <c r="F11" s="16">
        <v>9030335</v>
      </c>
      <c r="G11" s="16">
        <v>109434525919</v>
      </c>
      <c r="H11" s="16">
        <v>-109007821631</v>
      </c>
      <c r="I11" s="16">
        <v>426704288</v>
      </c>
    </row>
    <row r="12" spans="1:9" ht="28.5" customHeight="1" thickBot="1">
      <c r="A12" s="15" t="s">
        <v>18</v>
      </c>
      <c r="B12" s="16"/>
      <c r="C12" s="99">
        <f>SUBTOTAL(9,C7:C11)</f>
        <v>262880292601</v>
      </c>
      <c r="D12" s="99">
        <f>SUBTOTAL(9,D7:D11)</f>
        <v>-293513791240</v>
      </c>
      <c r="E12" s="99">
        <f>SUBTOTAL(9,E7:E11)</f>
        <v>-30633498639</v>
      </c>
      <c r="F12" s="16"/>
      <c r="G12" s="99">
        <f>SUBTOTAL(9,G7:G11)</f>
        <v>262880292601</v>
      </c>
      <c r="H12" s="99">
        <f>SUBTOTAL(9,H7:H11)</f>
        <v>-254810466338</v>
      </c>
      <c r="I12" s="99">
        <f>SUBTOTAL(9,I7:I11)</f>
        <v>8069826263</v>
      </c>
    </row>
    <row r="13" spans="1:9" ht="23.1" customHeight="1" thickTop="1">
      <c r="A13" s="13" t="s">
        <v>19</v>
      </c>
      <c r="B13" s="49"/>
      <c r="C13" s="48"/>
      <c r="D13" s="48"/>
      <c r="E13" s="48"/>
      <c r="F13" s="49"/>
      <c r="G13" s="48"/>
      <c r="H13" s="48"/>
      <c r="I13" s="48"/>
    </row>
    <row r="14" spans="1:9">
      <c r="A14" s="37"/>
      <c r="B14" s="37"/>
      <c r="C14" s="37"/>
      <c r="D14" s="37"/>
      <c r="E14" s="37"/>
      <c r="F14" s="37"/>
      <c r="G14" s="37"/>
      <c r="H14" s="37"/>
      <c r="I14" s="37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147" t="s">
        <v>100</v>
      </c>
      <c r="B16" s="147"/>
      <c r="C16" s="147"/>
      <c r="D16" s="147"/>
      <c r="E16" s="147"/>
      <c r="F16" s="147"/>
      <c r="G16" s="147"/>
      <c r="H16" s="147"/>
      <c r="I16" s="147"/>
    </row>
  </sheetData>
  <mergeCells count="7">
    <mergeCell ref="A16:I16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8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9" s="77" customFormat="1" ht="19.5">
      <c r="A2" s="118" t="s">
        <v>70</v>
      </c>
      <c r="B2" s="118"/>
      <c r="C2" s="118"/>
      <c r="D2" s="118"/>
      <c r="E2" s="118"/>
      <c r="F2" s="118"/>
      <c r="G2" s="118"/>
      <c r="H2" s="118"/>
      <c r="I2" s="118"/>
    </row>
    <row r="3" spans="1:9" s="77" customFormat="1" ht="19.5">
      <c r="A3" s="118" t="str">
        <f>'صفحه نخست'!N15</f>
        <v>برای ماه منتهی به 1403/05/31</v>
      </c>
      <c r="B3" s="118"/>
      <c r="C3" s="118"/>
      <c r="D3" s="118"/>
      <c r="E3" s="118"/>
      <c r="F3" s="118"/>
      <c r="G3" s="118"/>
      <c r="H3" s="118"/>
      <c r="I3" s="118"/>
    </row>
    <row r="4" spans="1:9" s="77" customFormat="1" ht="19.5">
      <c r="A4" s="122" t="s">
        <v>103</v>
      </c>
      <c r="B4" s="122"/>
      <c r="C4" s="122"/>
      <c r="D4" s="122"/>
      <c r="E4" s="122"/>
      <c r="F4" s="122"/>
      <c r="G4" s="122"/>
      <c r="H4" s="122"/>
      <c r="I4" s="122"/>
    </row>
    <row r="6" spans="1:9" ht="19.5" customHeight="1">
      <c r="A6" s="39"/>
      <c r="B6" s="146" t="str">
        <f>'صفحه نخست'!N17</f>
        <v>از 1403/04/31 تا  1403/05/31</v>
      </c>
      <c r="C6" s="146"/>
      <c r="D6" s="146"/>
      <c r="E6" s="146"/>
      <c r="F6" s="146" t="str">
        <f>'صفحه نخست'!N19</f>
        <v>از ابتدای سال مالی تا 1403/05/31</v>
      </c>
      <c r="G6" s="146"/>
      <c r="H6" s="146"/>
      <c r="I6" s="146"/>
    </row>
    <row r="7" spans="1:9" ht="20.25" customHeight="1">
      <c r="A7" s="152"/>
      <c r="B7" s="149" t="s">
        <v>104</v>
      </c>
      <c r="C7" s="149" t="s">
        <v>105</v>
      </c>
      <c r="D7" s="151" t="s">
        <v>106</v>
      </c>
      <c r="E7" s="151" t="s">
        <v>18</v>
      </c>
      <c r="F7" s="151" t="s">
        <v>104</v>
      </c>
      <c r="G7" s="151" t="s">
        <v>105</v>
      </c>
      <c r="H7" s="151" t="s">
        <v>106</v>
      </c>
      <c r="I7" s="151" t="s">
        <v>18</v>
      </c>
    </row>
    <row r="8" spans="1:9" ht="20.25" customHeight="1">
      <c r="A8" s="111"/>
      <c r="B8" s="150"/>
      <c r="C8" s="150"/>
      <c r="D8" s="142"/>
      <c r="E8" s="142"/>
      <c r="F8" s="142"/>
      <c r="G8" s="142"/>
      <c r="H8" s="142"/>
      <c r="I8" s="142"/>
    </row>
    <row r="9" spans="1:9">
      <c r="A9" s="111"/>
      <c r="B9" s="40" t="s">
        <v>107</v>
      </c>
      <c r="C9" s="40" t="s">
        <v>108</v>
      </c>
      <c r="D9" s="40" t="s">
        <v>109</v>
      </c>
      <c r="E9" s="146"/>
      <c r="F9" s="40" t="s">
        <v>109</v>
      </c>
      <c r="G9" s="40" t="s">
        <v>109</v>
      </c>
      <c r="H9" s="40" t="s">
        <v>109</v>
      </c>
      <c r="I9" s="146"/>
    </row>
    <row r="10" spans="1:9" ht="23.1" customHeight="1">
      <c r="A10" s="10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19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1"/>
  <sheetViews>
    <sheetView rightToLeft="1" view="pageBreakPreview" zoomScale="106" zoomScaleNormal="110" zoomScaleSheetLayoutView="106" workbookViewId="0">
      <selection activeCell="F24" sqref="F24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 s="79" customFormat="1" ht="19.5">
      <c r="A2" s="118" t="s">
        <v>70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3" s="79" customFormat="1" ht="19.5">
      <c r="A3" s="118" t="str">
        <f>'صفحه نخست'!N15</f>
        <v>برای ماه منتهی به 1403/05/31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5" spans="1:13" s="79" customFormat="1" ht="19.5">
      <c r="A5" s="122" t="s">
        <v>110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7" spans="1:13" ht="19.5" customHeight="1">
      <c r="A7" s="42"/>
      <c r="B7" s="146" t="str">
        <f>'صفحه نخست'!N17</f>
        <v>از 1403/04/31 تا  1403/05/31</v>
      </c>
      <c r="C7" s="146"/>
      <c r="D7" s="146"/>
      <c r="E7" s="146"/>
      <c r="F7" s="146"/>
      <c r="G7" s="45"/>
      <c r="H7" s="146" t="str">
        <f>'صفحه نخست'!N19</f>
        <v>از ابتدای سال مالی تا 1403/05/31</v>
      </c>
      <c r="I7" s="146"/>
      <c r="J7" s="146"/>
      <c r="K7" s="146"/>
      <c r="L7" s="146"/>
    </row>
    <row r="8" spans="1:13" ht="19.5" customHeight="1">
      <c r="A8" s="111" t="s">
        <v>111</v>
      </c>
      <c r="B8" s="151" t="s">
        <v>112</v>
      </c>
      <c r="C8" s="151" t="s">
        <v>105</v>
      </c>
      <c r="D8" s="151" t="s">
        <v>106</v>
      </c>
      <c r="E8" s="151" t="s">
        <v>18</v>
      </c>
      <c r="F8" s="151"/>
      <c r="G8" s="45"/>
      <c r="H8" s="151" t="s">
        <v>112</v>
      </c>
      <c r="I8" s="151" t="s">
        <v>105</v>
      </c>
      <c r="J8" s="151" t="s">
        <v>106</v>
      </c>
      <c r="K8" s="151" t="s">
        <v>18</v>
      </c>
      <c r="L8" s="151"/>
    </row>
    <row r="9" spans="1:13" ht="18.75" customHeight="1">
      <c r="A9" s="111"/>
      <c r="B9" s="142"/>
      <c r="C9" s="142"/>
      <c r="D9" s="142"/>
      <c r="E9" s="146"/>
      <c r="F9" s="146"/>
      <c r="G9" s="45"/>
      <c r="H9" s="142"/>
      <c r="I9" s="142"/>
      <c r="J9" s="142"/>
      <c r="K9" s="146"/>
      <c r="L9" s="146"/>
    </row>
    <row r="10" spans="1:13" s="37" customFormat="1" ht="28.5" customHeight="1">
      <c r="A10" s="148"/>
      <c r="B10" s="40" t="s">
        <v>107</v>
      </c>
      <c r="C10" s="40" t="s">
        <v>109</v>
      </c>
      <c r="D10" s="40" t="s">
        <v>109</v>
      </c>
      <c r="E10" s="43" t="s">
        <v>59</v>
      </c>
      <c r="F10" s="43" t="s">
        <v>113</v>
      </c>
      <c r="G10" s="45"/>
      <c r="H10" s="40" t="s">
        <v>107</v>
      </c>
      <c r="I10" s="40" t="s">
        <v>109</v>
      </c>
      <c r="J10" s="40" t="s">
        <v>109</v>
      </c>
      <c r="K10" s="43" t="s">
        <v>59</v>
      </c>
      <c r="L10" s="43" t="s">
        <v>113</v>
      </c>
    </row>
    <row r="11" spans="1:13" s="14" customFormat="1" ht="23.1" customHeight="1">
      <c r="A11" s="15" t="s">
        <v>16</v>
      </c>
      <c r="B11" s="17">
        <v>0</v>
      </c>
      <c r="C11" s="16">
        <v>-6589758162</v>
      </c>
      <c r="D11" s="16">
        <v>-602602271</v>
      </c>
      <c r="E11" s="16">
        <v>-7192360433</v>
      </c>
      <c r="F11" s="17">
        <v>33.979999999999997</v>
      </c>
      <c r="G11" s="17"/>
      <c r="H11" s="17">
        <v>0</v>
      </c>
      <c r="I11" s="16">
        <v>-14578358355</v>
      </c>
      <c r="J11" s="16">
        <v>-1548153959</v>
      </c>
      <c r="K11" s="16">
        <v>-16126512314</v>
      </c>
      <c r="L11" s="89">
        <v>-62.18</v>
      </c>
      <c r="M11" s="74"/>
    </row>
    <row r="12" spans="1:13" s="14" customFormat="1" ht="23.1" customHeight="1">
      <c r="A12" s="15" t="s">
        <v>17</v>
      </c>
      <c r="B12" s="17">
        <v>9413375</v>
      </c>
      <c r="C12" s="16">
        <v>-24600926911</v>
      </c>
      <c r="D12" s="16">
        <v>516534274</v>
      </c>
      <c r="E12" s="16">
        <v>-24074979262</v>
      </c>
      <c r="F12" s="17">
        <v>113.73</v>
      </c>
      <c r="G12" s="17"/>
      <c r="H12" s="17">
        <v>446841149</v>
      </c>
      <c r="I12" s="16">
        <v>21867744734</v>
      </c>
      <c r="J12" s="16">
        <v>1313320779</v>
      </c>
      <c r="K12" s="16">
        <v>23627906662</v>
      </c>
      <c r="L12" s="89">
        <v>91.1</v>
      </c>
      <c r="M12" s="74"/>
    </row>
    <row r="13" spans="1:13" s="14" customFormat="1" ht="23.1" customHeight="1">
      <c r="A13" s="15" t="s">
        <v>126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/>
      <c r="H13" s="17">
        <v>0</v>
      </c>
      <c r="I13" s="16">
        <v>0</v>
      </c>
      <c r="J13" s="16">
        <v>6922002</v>
      </c>
      <c r="K13" s="16">
        <v>6922002</v>
      </c>
      <c r="L13" s="89">
        <v>0.03</v>
      </c>
      <c r="M13" s="74"/>
    </row>
    <row r="14" spans="1:13" s="14" customFormat="1" ht="23.1" customHeight="1">
      <c r="A14" s="15" t="s">
        <v>125</v>
      </c>
      <c r="B14" s="17">
        <v>0</v>
      </c>
      <c r="C14" s="16">
        <v>0</v>
      </c>
      <c r="D14" s="16">
        <v>0</v>
      </c>
      <c r="E14" s="16">
        <v>0</v>
      </c>
      <c r="F14" s="17">
        <v>0</v>
      </c>
      <c r="G14" s="17"/>
      <c r="H14" s="17">
        <v>0</v>
      </c>
      <c r="I14" s="16">
        <v>0</v>
      </c>
      <c r="J14" s="16">
        <v>291782313</v>
      </c>
      <c r="K14" s="16">
        <v>291782313</v>
      </c>
      <c r="L14" s="89">
        <v>1.1200000000000001</v>
      </c>
      <c r="M14" s="74"/>
    </row>
    <row r="15" spans="1:13" s="14" customFormat="1" ht="23.1" customHeight="1">
      <c r="A15" s="15" t="s">
        <v>131</v>
      </c>
      <c r="B15" s="17">
        <v>0</v>
      </c>
      <c r="C15" s="16">
        <v>0</v>
      </c>
      <c r="D15" s="16">
        <v>0</v>
      </c>
      <c r="E15" s="16">
        <v>0</v>
      </c>
      <c r="F15" s="17">
        <v>0</v>
      </c>
      <c r="G15" s="17"/>
      <c r="H15" s="17">
        <v>0</v>
      </c>
      <c r="I15" s="16">
        <v>0</v>
      </c>
      <c r="J15" s="16">
        <v>10236157</v>
      </c>
      <c r="K15" s="16">
        <v>10236157</v>
      </c>
      <c r="L15" s="89">
        <v>0.04</v>
      </c>
      <c r="M15" s="74"/>
    </row>
    <row r="16" spans="1:13" s="14" customFormat="1" ht="23.1" customHeight="1">
      <c r="A16" s="15" t="s">
        <v>129</v>
      </c>
      <c r="B16" s="17">
        <v>0</v>
      </c>
      <c r="C16" s="16">
        <v>-18024739</v>
      </c>
      <c r="D16" s="16">
        <v>57242506</v>
      </c>
      <c r="E16" s="16">
        <v>39217767</v>
      </c>
      <c r="F16" s="17">
        <v>-0.19</v>
      </c>
      <c r="G16" s="17"/>
      <c r="H16" s="17">
        <v>0</v>
      </c>
      <c r="I16" s="16">
        <v>10622475</v>
      </c>
      <c r="J16" s="16">
        <v>2019536410</v>
      </c>
      <c r="K16" s="16">
        <v>2030158885</v>
      </c>
      <c r="L16" s="89">
        <v>7.83</v>
      </c>
      <c r="M16" s="74"/>
    </row>
    <row r="17" spans="1:13" s="14" customFormat="1" ht="23.1" customHeight="1">
      <c r="A17" s="15" t="s">
        <v>133</v>
      </c>
      <c r="B17" s="17">
        <v>0</v>
      </c>
      <c r="C17" s="16">
        <v>349463154</v>
      </c>
      <c r="D17" s="16">
        <v>0</v>
      </c>
      <c r="E17" s="16">
        <v>349463154</v>
      </c>
      <c r="F17" s="17">
        <v>-1.65</v>
      </c>
      <c r="G17" s="17"/>
      <c r="H17" s="17">
        <v>0</v>
      </c>
      <c r="I17" s="16">
        <v>343113121</v>
      </c>
      <c r="J17" s="16">
        <v>0</v>
      </c>
      <c r="K17" s="16">
        <v>343113121</v>
      </c>
      <c r="L17" s="17">
        <v>1.32</v>
      </c>
      <c r="M17" s="74"/>
    </row>
    <row r="18" spans="1:13" s="14" customFormat="1" ht="23.1" customHeight="1">
      <c r="A18" s="15" t="s">
        <v>124</v>
      </c>
      <c r="B18" s="17">
        <v>0</v>
      </c>
      <c r="C18" s="16">
        <v>225748019</v>
      </c>
      <c r="D18" s="16">
        <v>3727601670</v>
      </c>
      <c r="E18" s="16">
        <v>3953349689</v>
      </c>
      <c r="F18" s="17">
        <v>-18.68</v>
      </c>
      <c r="G18" s="17"/>
      <c r="H18" s="17">
        <v>0</v>
      </c>
      <c r="I18" s="16">
        <v>426704288</v>
      </c>
      <c r="J18" s="16">
        <v>16124923917</v>
      </c>
      <c r="K18" s="16">
        <v>16551628205</v>
      </c>
      <c r="L18" s="17">
        <v>63.82</v>
      </c>
      <c r="M18" s="74"/>
    </row>
    <row r="19" spans="1:13" s="14" customFormat="1" ht="23.1" customHeight="1">
      <c r="A19" s="18" t="s">
        <v>123</v>
      </c>
      <c r="B19" s="20">
        <v>0</v>
      </c>
      <c r="C19" s="19">
        <v>0</v>
      </c>
      <c r="D19" s="19">
        <v>0</v>
      </c>
      <c r="E19" s="19">
        <v>0</v>
      </c>
      <c r="F19" s="20">
        <v>0</v>
      </c>
      <c r="G19" s="17"/>
      <c r="H19" s="20">
        <v>0</v>
      </c>
      <c r="I19" s="19">
        <v>0</v>
      </c>
      <c r="J19" s="19">
        <v>-6556427670</v>
      </c>
      <c r="K19" s="19">
        <v>-6556427670</v>
      </c>
      <c r="L19" s="17">
        <v>-25.28</v>
      </c>
      <c r="M19" s="74"/>
    </row>
    <row r="20" spans="1:13" s="14" customFormat="1" ht="23.1" customHeight="1" thickBot="1">
      <c r="A20" s="15" t="s">
        <v>18</v>
      </c>
      <c r="B20" s="108">
        <f>SUBTOTAL(9,B11:B19)</f>
        <v>9413375</v>
      </c>
      <c r="C20" s="108">
        <f t="shared" ref="C20:L20" si="0">SUBTOTAL(9,C11:C19)</f>
        <v>-30633498639</v>
      </c>
      <c r="D20" s="108">
        <f t="shared" si="0"/>
        <v>3698776179</v>
      </c>
      <c r="E20" s="108">
        <f t="shared" si="0"/>
        <v>-26925309085</v>
      </c>
      <c r="F20" s="109">
        <f t="shared" si="0"/>
        <v>127.19</v>
      </c>
      <c r="G20" s="90">
        <f t="shared" si="0"/>
        <v>0</v>
      </c>
      <c r="H20" s="108">
        <f t="shared" si="0"/>
        <v>446841149</v>
      </c>
      <c r="I20" s="108">
        <f t="shared" si="0"/>
        <v>8069826263</v>
      </c>
      <c r="J20" s="108">
        <f t="shared" si="0"/>
        <v>11662139949</v>
      </c>
      <c r="K20" s="108">
        <f t="shared" si="0"/>
        <v>20178807361</v>
      </c>
      <c r="L20" s="109">
        <f t="shared" si="0"/>
        <v>77.8</v>
      </c>
    </row>
    <row r="21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C11" sqref="C11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8" t="s">
        <v>0</v>
      </c>
      <c r="B1" s="118"/>
      <c r="C1" s="118"/>
      <c r="D1" s="118"/>
      <c r="E1" s="118"/>
      <c r="F1" s="118"/>
    </row>
    <row r="2" spans="1:7" s="77" customFormat="1" ht="19.5">
      <c r="A2" s="118" t="s">
        <v>70</v>
      </c>
      <c r="B2" s="118"/>
      <c r="C2" s="118"/>
      <c r="D2" s="118"/>
      <c r="E2" s="118"/>
      <c r="F2" s="118"/>
    </row>
    <row r="3" spans="1:7" s="77" customFormat="1" ht="19.5">
      <c r="A3" s="118" t="str">
        <f>'صفحه نخست'!N15</f>
        <v>برای ماه منتهی به 1403/05/31</v>
      </c>
      <c r="B3" s="118"/>
      <c r="C3" s="118"/>
      <c r="D3" s="118"/>
      <c r="E3" s="118"/>
      <c r="F3" s="118"/>
    </row>
    <row r="4" spans="1:7" s="77" customFormat="1" ht="19.5">
      <c r="A4" s="122" t="s">
        <v>114</v>
      </c>
      <c r="B4" s="122"/>
      <c r="C4" s="122"/>
      <c r="D4" s="122"/>
      <c r="E4" s="122"/>
      <c r="F4" s="122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3" t="s">
        <v>115</v>
      </c>
      <c r="B6" s="153"/>
      <c r="C6" s="154" t="str">
        <f>'صفحه نخست'!N17</f>
        <v>از 1403/04/31 تا  1403/05/31</v>
      </c>
      <c r="D6" s="154"/>
      <c r="E6" s="153" t="str">
        <f>'صفحه نخست'!N19</f>
        <v>از ابتدای سال مالی تا 1403/05/31</v>
      </c>
      <c r="F6" s="153"/>
      <c r="G6" s="44"/>
    </row>
    <row r="7" spans="1:7" ht="59.25" customHeight="1">
      <c r="A7" s="41" t="s">
        <v>116</v>
      </c>
      <c r="B7" s="45" t="s">
        <v>56</v>
      </c>
      <c r="C7" s="45" t="s">
        <v>117</v>
      </c>
      <c r="D7" s="45" t="s">
        <v>118</v>
      </c>
      <c r="E7" s="45" t="s">
        <v>117</v>
      </c>
      <c r="F7" s="45" t="s">
        <v>118</v>
      </c>
      <c r="G7" s="29"/>
    </row>
    <row r="8" spans="1:7" ht="22.5" customHeight="1">
      <c r="A8" s="45"/>
      <c r="B8" s="45"/>
      <c r="C8" s="44" t="s">
        <v>107</v>
      </c>
      <c r="D8" s="45"/>
      <c r="E8" s="44" t="s">
        <v>107</v>
      </c>
      <c r="F8" s="45"/>
      <c r="G8" s="29"/>
    </row>
    <row r="9" spans="1:7" ht="22.5" customHeight="1">
      <c r="A9" s="15" t="s">
        <v>138</v>
      </c>
      <c r="B9" s="15" t="s">
        <v>62</v>
      </c>
      <c r="C9" s="16">
        <v>80904097</v>
      </c>
      <c r="D9" s="1" t="s">
        <v>139</v>
      </c>
      <c r="E9" s="16">
        <v>81578700</v>
      </c>
      <c r="F9" s="1" t="s">
        <v>140</v>
      </c>
      <c r="G9" s="29"/>
    </row>
    <row r="10" spans="1:7" ht="22.5" customHeight="1">
      <c r="A10" s="15" t="s">
        <v>65</v>
      </c>
      <c r="B10" s="15" t="s">
        <v>66</v>
      </c>
      <c r="C10" s="16">
        <v>6243</v>
      </c>
      <c r="D10" s="1" t="s">
        <v>141</v>
      </c>
      <c r="E10" s="16">
        <v>9466</v>
      </c>
      <c r="F10" s="1" t="s">
        <v>141</v>
      </c>
      <c r="G10" s="29"/>
    </row>
    <row r="11" spans="1:7" ht="38.25" customHeight="1">
      <c r="A11" s="15" t="s">
        <v>67</v>
      </c>
      <c r="B11" s="15" t="s">
        <v>68</v>
      </c>
      <c r="C11" s="16">
        <v>4137214</v>
      </c>
      <c r="D11" s="1" t="s">
        <v>142</v>
      </c>
      <c r="E11" s="16">
        <v>4912587</v>
      </c>
      <c r="F11" s="1" t="s">
        <v>143</v>
      </c>
    </row>
    <row r="12" spans="1:7" ht="38.25" customHeight="1">
      <c r="A12" s="15" t="s">
        <v>128</v>
      </c>
      <c r="B12" s="15" t="s">
        <v>130</v>
      </c>
      <c r="C12" s="16">
        <v>585396</v>
      </c>
      <c r="D12" s="1" t="s">
        <v>144</v>
      </c>
      <c r="E12" s="16">
        <v>614567</v>
      </c>
      <c r="F12" s="1" t="s">
        <v>145</v>
      </c>
    </row>
    <row r="13" spans="1:7" ht="23.1" customHeight="1" thickBot="1">
      <c r="A13" s="96" t="s">
        <v>18</v>
      </c>
      <c r="B13" s="96"/>
      <c r="C13" s="99">
        <f>SUM(C9:C12)</f>
        <v>85632950</v>
      </c>
      <c r="D13" s="96"/>
      <c r="E13" s="99">
        <f>SUM(E9:E12)</f>
        <v>87115320</v>
      </c>
      <c r="F13" s="96"/>
    </row>
    <row r="14" spans="1:7" ht="23.1" customHeight="1" thickTop="1">
      <c r="A14" s="46" t="s">
        <v>19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rightToLeft="1" view="pageBreakPreview" zoomScaleNormal="100" zoomScaleSheetLayoutView="100" workbookViewId="0">
      <selection activeCell="A14" sqref="A14"/>
    </sheetView>
  </sheetViews>
  <sheetFormatPr defaultColWidth="9" defaultRowHeight="18"/>
  <cols>
    <col min="1" max="1" width="16.25" style="29" bestFit="1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8" t="s">
        <v>0</v>
      </c>
      <c r="B1" s="118"/>
      <c r="C1" s="118"/>
    </row>
    <row r="2" spans="1:3" s="77" customFormat="1" ht="19.5">
      <c r="A2" s="118" t="s">
        <v>70</v>
      </c>
      <c r="B2" s="118"/>
      <c r="C2" s="118"/>
    </row>
    <row r="3" spans="1:3" s="77" customFormat="1" ht="19.5">
      <c r="A3" s="118" t="str">
        <f>'صفحه نخست'!N15</f>
        <v>برای ماه منتهی به 1403/05/31</v>
      </c>
      <c r="B3" s="118"/>
      <c r="C3" s="118"/>
    </row>
    <row r="4" spans="1:3" s="77" customFormat="1" ht="19.5">
      <c r="A4" s="122" t="s">
        <v>119</v>
      </c>
      <c r="B4" s="122"/>
      <c r="C4" s="122"/>
    </row>
    <row r="5" spans="1:3">
      <c r="A5" s="39"/>
      <c r="B5" s="40" t="str">
        <f>'صفحه نخست'!N17</f>
        <v>از 1403/04/31 تا  1403/05/31</v>
      </c>
      <c r="C5" s="40" t="str">
        <f>'صفحه نخست'!N19</f>
        <v>از ابتدای سال مالی تا 1403/05/31</v>
      </c>
    </row>
    <row r="6" spans="1:3" ht="16.5" customHeight="1">
      <c r="A6" s="155" t="s">
        <v>82</v>
      </c>
      <c r="B6" s="151" t="s">
        <v>59</v>
      </c>
      <c r="C6" s="151" t="s">
        <v>59</v>
      </c>
    </row>
    <row r="7" spans="1:3">
      <c r="A7" s="156"/>
      <c r="B7" s="146"/>
      <c r="C7" s="146"/>
    </row>
    <row r="8" spans="1:3">
      <c r="A8" s="16" t="s">
        <v>146</v>
      </c>
      <c r="B8" s="16">
        <v>5670915026</v>
      </c>
      <c r="C8" s="16">
        <v>5670915026</v>
      </c>
    </row>
    <row r="9" spans="1:3" ht="23.1" customHeight="1" thickBot="1">
      <c r="A9" s="16" t="s">
        <v>18</v>
      </c>
      <c r="B9" s="99">
        <v>5670915026</v>
      </c>
      <c r="C9" s="99">
        <v>5670915026</v>
      </c>
    </row>
    <row r="10" spans="1:3" ht="23.1" customHeight="1" thickTop="1">
      <c r="A10" s="10" t="s">
        <v>19</v>
      </c>
      <c r="B10" s="12"/>
      <c r="C10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6"/>
  <sheetViews>
    <sheetView rightToLeft="1" view="pageBreakPreview" zoomScale="120" zoomScaleNormal="100" zoomScaleSheetLayoutView="120" workbookViewId="0">
      <selection activeCell="L22" sqref="L22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8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s="75" customFormat="1" ht="19.5">
      <c r="A2" s="118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s="75" customFormat="1" ht="19.5">
      <c r="A3" s="118" t="str">
        <f>'صفحه نخست'!N15</f>
        <v>برای ماه منتهی به 1403/05/31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9.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9.5">
      <c r="A5" s="122" t="s">
        <v>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7" spans="1:15" ht="18.75" customHeight="1">
      <c r="A7" s="3"/>
      <c r="B7" s="124" t="str">
        <f>'صفحه نخست'!N10</f>
        <v>1403/04/31</v>
      </c>
      <c r="C7" s="124"/>
      <c r="D7" s="124"/>
      <c r="E7" s="3"/>
      <c r="F7" s="123" t="s">
        <v>5</v>
      </c>
      <c r="G7" s="123"/>
      <c r="H7" s="123"/>
      <c r="I7" s="123"/>
      <c r="J7" s="1"/>
      <c r="K7" s="124" t="str">
        <f>'صفحه نخست'!O10</f>
        <v>1403/05/31</v>
      </c>
      <c r="L7" s="124"/>
      <c r="M7" s="124"/>
      <c r="N7" s="124"/>
      <c r="O7" s="124"/>
    </row>
    <row r="8" spans="1:15" s="7" customFormat="1" ht="17.25" customHeight="1">
      <c r="A8" s="119" t="s">
        <v>6</v>
      </c>
      <c r="B8" s="119" t="s">
        <v>7</v>
      </c>
      <c r="C8" s="119" t="s">
        <v>8</v>
      </c>
      <c r="D8" s="116" t="s">
        <v>9</v>
      </c>
      <c r="E8" s="5"/>
      <c r="F8" s="120" t="s">
        <v>10</v>
      </c>
      <c r="G8" s="120"/>
      <c r="H8" s="121" t="s">
        <v>11</v>
      </c>
      <c r="I8" s="121"/>
      <c r="J8" s="6"/>
      <c r="K8" s="116" t="s">
        <v>7</v>
      </c>
      <c r="L8" s="116" t="s">
        <v>12</v>
      </c>
      <c r="M8" s="116" t="s">
        <v>8</v>
      </c>
      <c r="N8" s="116" t="s">
        <v>9</v>
      </c>
      <c r="O8" s="116" t="s">
        <v>13</v>
      </c>
    </row>
    <row r="9" spans="1:15" s="7" customFormat="1" ht="20.25" customHeight="1" thickBot="1">
      <c r="A9" s="117"/>
      <c r="B9" s="117"/>
      <c r="C9" s="117"/>
      <c r="D9" s="117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7"/>
      <c r="L9" s="117"/>
      <c r="M9" s="117"/>
      <c r="N9" s="117"/>
      <c r="O9" s="117"/>
    </row>
    <row r="10" spans="1:15" ht="26.25" customHeight="1">
      <c r="A10" s="15" t="s">
        <v>16</v>
      </c>
      <c r="B10" s="16">
        <v>8064245</v>
      </c>
      <c r="C10" s="17">
        <v>53270326162</v>
      </c>
      <c r="D10" s="17">
        <v>39186618956</v>
      </c>
      <c r="E10" s="17">
        <v>0</v>
      </c>
      <c r="F10" s="16">
        <v>0</v>
      </c>
      <c r="G10" s="16">
        <v>0</v>
      </c>
      <c r="H10" s="16">
        <v>322735</v>
      </c>
      <c r="I10" s="16">
        <v>2131904316</v>
      </c>
      <c r="J10" s="16"/>
      <c r="K10" s="16">
        <v>7741510</v>
      </c>
      <c r="L10" s="86">
        <v>4002</v>
      </c>
      <c r="M10" s="16">
        <v>51138421846</v>
      </c>
      <c r="N10" s="16">
        <v>30708885622</v>
      </c>
      <c r="O10" s="92">
        <v>11.34</v>
      </c>
    </row>
    <row r="11" spans="1:15" ht="26.25" customHeight="1">
      <c r="A11" s="15" t="s">
        <v>17</v>
      </c>
      <c r="B11" s="16">
        <v>16529356</v>
      </c>
      <c r="C11" s="17">
        <v>86792520235</v>
      </c>
      <c r="D11" s="17">
        <v>131804013644</v>
      </c>
      <c r="E11" s="17">
        <v>3186799</v>
      </c>
      <c r="F11" s="16">
        <v>0</v>
      </c>
      <c r="G11" s="16">
        <v>0</v>
      </c>
      <c r="H11" s="16">
        <v>325388</v>
      </c>
      <c r="I11" s="16">
        <v>1708550809</v>
      </c>
      <c r="J11" s="16"/>
      <c r="K11" s="16">
        <v>16203968</v>
      </c>
      <c r="L11" s="86">
        <v>6570</v>
      </c>
      <c r="M11" s="16">
        <v>85083969426</v>
      </c>
      <c r="N11" s="16">
        <v>105523221150</v>
      </c>
      <c r="O11" s="91">
        <v>38.96</v>
      </c>
    </row>
    <row r="12" spans="1:15" ht="26.25" customHeight="1">
      <c r="A12" s="15" t="s">
        <v>133</v>
      </c>
      <c r="B12" s="16">
        <v>1217870</v>
      </c>
      <c r="C12" s="17">
        <v>13688989249</v>
      </c>
      <c r="D12" s="17">
        <v>13682639216</v>
      </c>
      <c r="E12" s="17">
        <v>7215511</v>
      </c>
      <c r="F12" s="16">
        <v>0</v>
      </c>
      <c r="G12" s="16">
        <v>0</v>
      </c>
      <c r="H12" s="16">
        <v>0</v>
      </c>
      <c r="I12" s="16">
        <v>0</v>
      </c>
      <c r="J12" s="16"/>
      <c r="K12" s="16">
        <v>1217870</v>
      </c>
      <c r="L12" s="86">
        <v>11524</v>
      </c>
      <c r="M12" s="16">
        <v>13688989249</v>
      </c>
      <c r="N12" s="16">
        <v>14032102370</v>
      </c>
      <c r="O12" s="69">
        <v>5.18</v>
      </c>
    </row>
    <row r="13" spans="1:15" ht="26.25" customHeight="1">
      <c r="A13" s="15" t="s">
        <v>129</v>
      </c>
      <c r="B13" s="16">
        <v>191343</v>
      </c>
      <c r="C13" s="17">
        <v>2754106203</v>
      </c>
      <c r="D13" s="17">
        <v>2782753417</v>
      </c>
      <c r="E13" s="17"/>
      <c r="F13" s="16">
        <v>555484</v>
      </c>
      <c r="G13" s="16">
        <v>8176667969</v>
      </c>
      <c r="H13" s="16">
        <v>532266</v>
      </c>
      <c r="I13" s="16">
        <v>7759839107</v>
      </c>
      <c r="J13" s="16"/>
      <c r="K13" s="16">
        <v>214561</v>
      </c>
      <c r="L13" s="86">
        <v>14831</v>
      </c>
      <c r="M13" s="16">
        <v>3170935065</v>
      </c>
      <c r="N13" s="16">
        <v>3181557540</v>
      </c>
      <c r="O13" s="69">
        <v>1.17</v>
      </c>
    </row>
    <row r="14" spans="1:15" ht="26.25" customHeight="1">
      <c r="A14" s="15" t="s">
        <v>124</v>
      </c>
      <c r="B14" s="16">
        <v>8448419</v>
      </c>
      <c r="C14" s="17">
        <v>99765436880</v>
      </c>
      <c r="D14" s="17">
        <v>99966393149</v>
      </c>
      <c r="E14" s="17"/>
      <c r="F14" s="16">
        <v>217546407</v>
      </c>
      <c r="G14" s="16">
        <v>2595758204656</v>
      </c>
      <c r="H14" s="16">
        <v>216964491</v>
      </c>
      <c r="I14" s="16">
        <v>2586515819905</v>
      </c>
      <c r="J14" s="16"/>
      <c r="K14" s="16">
        <v>9030335</v>
      </c>
      <c r="L14" s="86">
        <v>12119</v>
      </c>
      <c r="M14" s="16">
        <v>109007821631</v>
      </c>
      <c r="N14" s="16">
        <v>109434525919</v>
      </c>
      <c r="O14" s="69">
        <v>40.4</v>
      </c>
    </row>
    <row r="15" spans="1:15" ht="26.25" customHeight="1" thickBot="1">
      <c r="A15" s="96" t="s">
        <v>18</v>
      </c>
      <c r="B15" s="99"/>
      <c r="C15" s="99">
        <f>SUM(C10:C14)</f>
        <v>256271378729</v>
      </c>
      <c r="D15" s="99">
        <f>SUM(D10:D14)</f>
        <v>287422418382</v>
      </c>
      <c r="E15" s="99">
        <f>SUM(E10:E14)</f>
        <v>10402310</v>
      </c>
      <c r="F15" s="99"/>
      <c r="G15" s="99">
        <f>SUM(G10:G14)</f>
        <v>2603934872625</v>
      </c>
      <c r="H15" s="99"/>
      <c r="I15" s="99">
        <f>SUM(I10:I14)</f>
        <v>2598116114137</v>
      </c>
      <c r="J15" s="99">
        <f>SUM(J10:J14)</f>
        <v>0</v>
      </c>
      <c r="K15" s="99"/>
      <c r="L15" s="99">
        <f>SUM(L10:L14)</f>
        <v>49046</v>
      </c>
      <c r="M15" s="99">
        <f>SUM(M10:M14)</f>
        <v>262090137217</v>
      </c>
      <c r="N15" s="99">
        <f>SUM(N10:N14)</f>
        <v>262880292601</v>
      </c>
      <c r="O15" s="104">
        <f>SUM(O10:O14)</f>
        <v>97.05</v>
      </c>
    </row>
    <row r="16" spans="1:15" ht="16.5" thickTop="1"/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5" t="str">
        <f>' سهام و صندوق‌های سرمایه‌گذاری'!A1:O1</f>
        <v xml:space="preserve"> صندوق اختصاصی بازارگردانی بازده معاملات</v>
      </c>
      <c r="B1" s="125"/>
      <c r="C1" s="125"/>
      <c r="D1" s="125"/>
      <c r="E1" s="125"/>
      <c r="F1" s="125"/>
      <c r="G1" s="125"/>
      <c r="H1" s="125"/>
      <c r="I1" s="125"/>
    </row>
    <row r="2" spans="1:9" ht="21">
      <c r="A2" s="125" t="str">
        <f>' سهام و صندوق‌های سرمایه‌گذاری'!A2:O2</f>
        <v xml:space="preserve">صورت وضعیت پرتفوی </v>
      </c>
      <c r="B2" s="125"/>
      <c r="C2" s="125"/>
      <c r="D2" s="125"/>
      <c r="E2" s="125"/>
      <c r="F2" s="125"/>
      <c r="G2" s="125"/>
      <c r="H2" s="125"/>
      <c r="I2" s="125"/>
    </row>
    <row r="3" spans="1:9" ht="21">
      <c r="A3" s="125" t="str">
        <f>' سهام و صندوق‌های سرمایه‌گذاری'!A3:O3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</row>
    <row r="4" spans="1:9" s="70" customFormat="1" ht="16.149999999999999" customHeight="1">
      <c r="A4" s="127" t="s">
        <v>20</v>
      </c>
      <c r="B4" s="127"/>
      <c r="C4" s="127"/>
      <c r="D4" s="127"/>
      <c r="E4" s="127"/>
    </row>
    <row r="5" spans="1:9">
      <c r="A5" s="71"/>
      <c r="B5" s="72"/>
      <c r="C5" s="72"/>
      <c r="D5" s="72"/>
      <c r="E5" s="72"/>
    </row>
    <row r="6" spans="1:9">
      <c r="A6" s="71"/>
      <c r="B6" s="126" t="str">
        <f>'صفحه نخست'!N10</f>
        <v>1403/04/31</v>
      </c>
      <c r="C6" s="126"/>
      <c r="D6" s="126"/>
      <c r="E6" s="126"/>
      <c r="F6" s="126" t="str">
        <f>'صفحه نخست'!O10</f>
        <v>1403/05/31</v>
      </c>
      <c r="G6" s="126"/>
      <c r="H6" s="126"/>
      <c r="I6" s="126"/>
    </row>
    <row r="7" spans="1:9">
      <c r="A7" s="73" t="s">
        <v>21</v>
      </c>
      <c r="B7" s="73" t="s">
        <v>22</v>
      </c>
      <c r="C7" s="73" t="s">
        <v>23</v>
      </c>
      <c r="D7" s="73" t="s">
        <v>24</v>
      </c>
      <c r="E7" s="73" t="s">
        <v>25</v>
      </c>
      <c r="F7" s="73" t="s">
        <v>22</v>
      </c>
      <c r="G7" s="73" t="s">
        <v>23</v>
      </c>
      <c r="H7" s="73" t="s">
        <v>24</v>
      </c>
      <c r="I7" s="73" t="s">
        <v>25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76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76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s="76" customFormat="1" ht="21">
      <c r="A4" s="133" t="s">
        <v>26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6" spans="1:19" ht="18" customHeight="1">
      <c r="A6" s="124" t="s">
        <v>27</v>
      </c>
      <c r="B6" s="124"/>
      <c r="C6" s="124"/>
      <c r="D6" s="124"/>
      <c r="E6" s="124"/>
      <c r="F6" s="124"/>
      <c r="G6" s="124"/>
      <c r="H6" s="124" t="s">
        <v>132</v>
      </c>
      <c r="I6" s="124"/>
      <c r="J6" s="124"/>
      <c r="K6" s="123" t="s">
        <v>5</v>
      </c>
      <c r="L6" s="123"/>
      <c r="M6" s="123"/>
      <c r="N6" s="123"/>
      <c r="O6" s="124" t="s">
        <v>134</v>
      </c>
      <c r="P6" s="124"/>
      <c r="Q6" s="124"/>
      <c r="R6" s="124"/>
      <c r="S6" s="124"/>
    </row>
    <row r="7" spans="1:19" ht="26.25" customHeight="1">
      <c r="A7" s="132" t="s">
        <v>28</v>
      </c>
      <c r="B7" s="130" t="s">
        <v>29</v>
      </c>
      <c r="C7" s="121" t="s">
        <v>30</v>
      </c>
      <c r="D7" s="128" t="s">
        <v>31</v>
      </c>
      <c r="E7" s="130" t="s">
        <v>32</v>
      </c>
      <c r="F7" s="129" t="s">
        <v>33</v>
      </c>
      <c r="G7" s="129" t="s">
        <v>34</v>
      </c>
      <c r="H7" s="128" t="s">
        <v>7</v>
      </c>
      <c r="I7" s="128" t="s">
        <v>8</v>
      </c>
      <c r="J7" s="128" t="s">
        <v>9</v>
      </c>
      <c r="K7" s="129" t="s">
        <v>10</v>
      </c>
      <c r="L7" s="129"/>
      <c r="M7" s="129" t="s">
        <v>11</v>
      </c>
      <c r="N7" s="129"/>
      <c r="O7" s="128" t="s">
        <v>7</v>
      </c>
      <c r="P7" s="128" t="s">
        <v>35</v>
      </c>
      <c r="Q7" s="128" t="s">
        <v>8</v>
      </c>
      <c r="R7" s="128" t="s">
        <v>9</v>
      </c>
      <c r="S7" s="128" t="s">
        <v>36</v>
      </c>
    </row>
    <row r="8" spans="1:19" s="1" customFormat="1" ht="40.5" customHeight="1">
      <c r="A8" s="124"/>
      <c r="B8" s="123"/>
      <c r="C8" s="131"/>
      <c r="D8" s="124"/>
      <c r="E8" s="123"/>
      <c r="F8" s="123"/>
      <c r="G8" s="123"/>
      <c r="H8" s="124"/>
      <c r="I8" s="124"/>
      <c r="J8" s="124"/>
      <c r="K8" s="4" t="s">
        <v>7</v>
      </c>
      <c r="L8" s="4" t="s">
        <v>14</v>
      </c>
      <c r="M8" s="4" t="s">
        <v>7</v>
      </c>
      <c r="N8" s="4" t="s">
        <v>15</v>
      </c>
      <c r="O8" s="124"/>
      <c r="P8" s="124"/>
      <c r="Q8" s="124"/>
      <c r="R8" s="124"/>
      <c r="S8" s="124"/>
    </row>
    <row r="9" spans="1:19" ht="23.1" customHeight="1">
      <c r="A9" s="10" t="s">
        <v>18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19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37"/>
      <c r="I1" s="137"/>
      <c r="J1" s="137"/>
    </row>
    <row r="2" spans="1:10" s="77" customFormat="1" ht="21">
      <c r="A2" s="125" t="s">
        <v>2</v>
      </c>
      <c r="B2" s="125"/>
      <c r="C2" s="125"/>
      <c r="D2" s="125"/>
      <c r="E2" s="125"/>
      <c r="F2" s="125"/>
      <c r="G2" s="125"/>
      <c r="H2" s="137"/>
      <c r="I2" s="137"/>
      <c r="J2" s="137"/>
    </row>
    <row r="3" spans="1:10" s="77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37"/>
      <c r="I3" s="137"/>
      <c r="J3" s="137"/>
    </row>
    <row r="4" spans="1:10">
      <c r="A4" s="138" t="s">
        <v>37</v>
      </c>
      <c r="B4" s="138"/>
      <c r="C4" s="138"/>
      <c r="D4" s="138"/>
      <c r="E4" s="138"/>
      <c r="F4" s="138"/>
      <c r="G4" s="138"/>
      <c r="H4" s="2"/>
      <c r="I4" s="2"/>
      <c r="J4" s="2"/>
    </row>
    <row r="5" spans="1:10">
      <c r="A5" s="138" t="s">
        <v>38</v>
      </c>
      <c r="B5" s="138"/>
      <c r="C5" s="138"/>
      <c r="D5" s="138"/>
      <c r="E5" s="138"/>
      <c r="F5" s="138"/>
      <c r="G5" s="138"/>
      <c r="H5" s="2"/>
      <c r="I5" s="2"/>
      <c r="J5" s="2"/>
    </row>
    <row r="6" spans="1:10">
      <c r="A6" s="14"/>
      <c r="B6" s="136" t="str">
        <f>'صفحه نخست'!N17</f>
        <v>از 1403/04/31 تا  1403/05/31</v>
      </c>
      <c r="C6" s="136"/>
      <c r="D6" s="136"/>
      <c r="E6" s="136"/>
      <c r="F6" s="136"/>
      <c r="G6" s="136"/>
      <c r="H6" s="136"/>
      <c r="I6" s="136"/>
      <c r="J6" s="136"/>
    </row>
    <row r="7" spans="1:10" ht="14.45" customHeight="1">
      <c r="A7" s="132" t="s">
        <v>39</v>
      </c>
      <c r="B7" s="129" t="s">
        <v>7</v>
      </c>
      <c r="C7" s="119" t="s">
        <v>40</v>
      </c>
      <c r="D7" s="119" t="s">
        <v>41</v>
      </c>
      <c r="E7" s="119" t="s">
        <v>42</v>
      </c>
      <c r="F7" s="116" t="s">
        <v>43</v>
      </c>
      <c r="G7" s="119" t="s">
        <v>44</v>
      </c>
      <c r="H7" s="119"/>
      <c r="I7" s="119"/>
      <c r="J7" s="119"/>
    </row>
    <row r="8" spans="1:10" ht="27" customHeight="1">
      <c r="A8" s="124"/>
      <c r="B8" s="123"/>
      <c r="C8" s="117"/>
      <c r="D8" s="117"/>
      <c r="E8" s="117"/>
      <c r="F8" s="117"/>
      <c r="G8" s="117"/>
      <c r="H8" s="117"/>
      <c r="I8" s="117"/>
      <c r="J8" s="117"/>
    </row>
    <row r="9" spans="1:10" ht="23.1" customHeight="1">
      <c r="A9" s="10" t="s">
        <v>18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19</v>
      </c>
      <c r="B10" s="11"/>
      <c r="C10" s="65"/>
      <c r="D10" s="65"/>
      <c r="E10" s="66"/>
      <c r="F10" s="65"/>
      <c r="G10" s="135"/>
      <c r="H10" s="134"/>
      <c r="I10" s="134"/>
      <c r="J10" s="134"/>
    </row>
    <row r="11" spans="1:10">
      <c r="A11" s="14"/>
      <c r="B11" s="14"/>
      <c r="C11" s="5"/>
      <c r="D11" s="14"/>
      <c r="E11" s="68"/>
      <c r="F11" s="67"/>
      <c r="G11" s="134"/>
      <c r="H11" s="134"/>
      <c r="I11" s="134"/>
      <c r="J11" s="134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6.899999999999999" customHeight="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6.899999999999999" customHeight="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6.899999999999999" customHeight="1">
      <c r="A4" s="133" t="s">
        <v>45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ht="21.6" customHeight="1">
      <c r="A5" s="5"/>
      <c r="B5" s="117"/>
      <c r="C5" s="117"/>
      <c r="D5" s="8"/>
      <c r="E5" s="8"/>
      <c r="F5" s="117" t="str">
        <f>'صفحه نخست'!N10</f>
        <v>1403/04/31</v>
      </c>
      <c r="G5" s="117"/>
      <c r="H5" s="117"/>
      <c r="I5" s="123" t="s">
        <v>5</v>
      </c>
      <c r="J5" s="123"/>
      <c r="K5" s="123"/>
      <c r="L5" s="123"/>
      <c r="M5" s="117" t="str">
        <f>'صفحه نخست'!O10</f>
        <v>1403/05/31</v>
      </c>
      <c r="N5" s="117"/>
      <c r="O5" s="117"/>
      <c r="P5" s="117"/>
    </row>
    <row r="6" spans="1:16" ht="16.899999999999999" customHeight="1">
      <c r="A6" s="119" t="s">
        <v>46</v>
      </c>
      <c r="B6" s="120" t="s">
        <v>32</v>
      </c>
      <c r="C6" s="121" t="s">
        <v>47</v>
      </c>
      <c r="D6" s="121" t="s">
        <v>48</v>
      </c>
      <c r="E6" s="121" t="s">
        <v>30</v>
      </c>
      <c r="F6" s="132" t="s">
        <v>7</v>
      </c>
      <c r="G6" s="119" t="s">
        <v>8</v>
      </c>
      <c r="H6" s="5" t="s">
        <v>49</v>
      </c>
      <c r="I6" s="129" t="s">
        <v>10</v>
      </c>
      <c r="J6" s="129"/>
      <c r="K6" s="129" t="s">
        <v>11</v>
      </c>
      <c r="L6" s="129"/>
      <c r="M6" s="128" t="s">
        <v>7</v>
      </c>
      <c r="N6" s="116" t="s">
        <v>8</v>
      </c>
      <c r="O6" s="5" t="s">
        <v>49</v>
      </c>
      <c r="P6" s="5" t="s">
        <v>50</v>
      </c>
    </row>
    <row r="7" spans="1:16" ht="16.899999999999999" customHeight="1">
      <c r="A7" s="117"/>
      <c r="B7" s="131"/>
      <c r="C7" s="131"/>
      <c r="D7" s="131"/>
      <c r="E7" s="131"/>
      <c r="F7" s="124"/>
      <c r="G7" s="117"/>
      <c r="H7" s="8" t="s">
        <v>51</v>
      </c>
      <c r="I7" s="4" t="s">
        <v>7</v>
      </c>
      <c r="J7" s="4" t="s">
        <v>8</v>
      </c>
      <c r="K7" s="4" t="s">
        <v>7</v>
      </c>
      <c r="L7" s="4" t="s">
        <v>15</v>
      </c>
      <c r="M7" s="124"/>
      <c r="N7" s="117"/>
      <c r="O7" s="8" t="s">
        <v>51</v>
      </c>
      <c r="P7" s="8" t="s">
        <v>52</v>
      </c>
    </row>
    <row r="8" spans="1:16" ht="23.1" customHeight="1">
      <c r="A8" s="54" t="s">
        <v>18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19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7"/>
  <sheetViews>
    <sheetView rightToLeft="1" view="pageBreakPreview" zoomScale="115" zoomScaleNormal="100" zoomScaleSheetLayoutView="115" workbookViewId="0">
      <selection activeCell="L15" sqref="L15:L16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75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s="75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75" customFormat="1" ht="21">
      <c r="A4" s="133" t="s">
        <v>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4" t="s">
        <v>54</v>
      </c>
      <c r="C6" s="124"/>
      <c r="D6" s="124"/>
      <c r="E6" s="124"/>
      <c r="F6" s="82" t="str">
        <f>'صفحه نخست'!N10</f>
        <v>1403/04/31</v>
      </c>
      <c r="G6" s="3"/>
      <c r="H6" s="123" t="s">
        <v>5</v>
      </c>
      <c r="I6" s="123"/>
      <c r="J6" s="1"/>
      <c r="K6" s="140" t="str">
        <f>'صفحه نخست'!O10</f>
        <v>1403/05/31</v>
      </c>
      <c r="L6" s="140"/>
    </row>
    <row r="7" spans="1:12" ht="31.9" customHeight="1">
      <c r="A7" s="83" t="s">
        <v>55</v>
      </c>
      <c r="B7" s="84" t="s">
        <v>56</v>
      </c>
      <c r="C7" s="84" t="s">
        <v>57</v>
      </c>
      <c r="D7" s="84" t="s">
        <v>58</v>
      </c>
      <c r="E7" s="84" t="s">
        <v>47</v>
      </c>
      <c r="F7" s="85" t="s">
        <v>59</v>
      </c>
      <c r="G7" s="3"/>
      <c r="H7" s="84" t="s">
        <v>60</v>
      </c>
      <c r="I7" s="84" t="s">
        <v>61</v>
      </c>
      <c r="J7" s="1"/>
      <c r="K7" s="83" t="s">
        <v>59</v>
      </c>
      <c r="L7" s="83" t="s">
        <v>50</v>
      </c>
    </row>
    <row r="8" spans="1:12" ht="25.5" customHeight="1">
      <c r="A8" s="15" t="s">
        <v>65</v>
      </c>
      <c r="B8" s="87" t="s">
        <v>66</v>
      </c>
      <c r="C8" s="87" t="s">
        <v>63</v>
      </c>
      <c r="D8" s="100" t="s">
        <v>64</v>
      </c>
      <c r="E8" s="100" t="s">
        <v>64</v>
      </c>
      <c r="F8" s="93">
        <v>735595</v>
      </c>
      <c r="G8" s="16"/>
      <c r="H8" s="16">
        <v>2196406100</v>
      </c>
      <c r="I8" s="16">
        <v>0</v>
      </c>
      <c r="J8" s="16"/>
      <c r="K8" s="16">
        <v>2197141695</v>
      </c>
      <c r="L8" s="17">
        <v>0.81</v>
      </c>
    </row>
    <row r="9" spans="1:12" ht="25.5" customHeight="1">
      <c r="A9" s="15" t="s">
        <v>128</v>
      </c>
      <c r="B9" s="87" t="s">
        <v>130</v>
      </c>
      <c r="C9" s="87" t="s">
        <v>63</v>
      </c>
      <c r="D9" s="100" t="s">
        <v>64</v>
      </c>
      <c r="E9" s="100" t="s">
        <v>64</v>
      </c>
      <c r="F9" s="93">
        <v>2829875361</v>
      </c>
      <c r="G9" s="16"/>
      <c r="H9" s="16">
        <v>1521144942501</v>
      </c>
      <c r="I9" s="16">
        <v>1523295232387</v>
      </c>
      <c r="J9" s="16"/>
      <c r="K9" s="16">
        <v>679585475</v>
      </c>
      <c r="L9" s="17">
        <v>0.25</v>
      </c>
    </row>
    <row r="10" spans="1:12" ht="25.5" customHeight="1">
      <c r="A10" s="15" t="s">
        <v>67</v>
      </c>
      <c r="B10" s="87" t="s">
        <v>68</v>
      </c>
      <c r="C10" s="87" t="s">
        <v>63</v>
      </c>
      <c r="D10" s="100" t="s">
        <v>64</v>
      </c>
      <c r="E10" s="100" t="s">
        <v>64</v>
      </c>
      <c r="F10" s="93">
        <v>792281632</v>
      </c>
      <c r="G10" s="16"/>
      <c r="H10" s="16">
        <v>1289510115</v>
      </c>
      <c r="I10" s="16">
        <v>0</v>
      </c>
      <c r="J10" s="16"/>
      <c r="K10" s="16">
        <v>2081791747</v>
      </c>
      <c r="L10" s="17">
        <v>0.77</v>
      </c>
    </row>
    <row r="11" spans="1:12" ht="25.5" customHeight="1">
      <c r="A11" s="18" t="s">
        <v>138</v>
      </c>
      <c r="B11" s="87" t="s">
        <v>62</v>
      </c>
      <c r="C11" s="87" t="s">
        <v>63</v>
      </c>
      <c r="D11" s="100" t="s">
        <v>64</v>
      </c>
      <c r="E11" s="100" t="s">
        <v>64</v>
      </c>
      <c r="F11" s="93">
        <v>605369394</v>
      </c>
      <c r="G11" s="16"/>
      <c r="H11" s="19">
        <v>80904097</v>
      </c>
      <c r="I11" s="19">
        <v>0</v>
      </c>
      <c r="J11" s="16"/>
      <c r="K11" s="19">
        <v>686273491</v>
      </c>
      <c r="L11" s="20">
        <v>0.25</v>
      </c>
    </row>
    <row r="12" spans="1:12" ht="25.5" customHeight="1" thickBot="1">
      <c r="A12" s="1" t="s">
        <v>18</v>
      </c>
      <c r="B12" s="87"/>
      <c r="C12" s="87"/>
      <c r="D12" s="87"/>
      <c r="E12" s="87"/>
      <c r="F12" s="102">
        <f>F8+F9+F10+F11</f>
        <v>4228261982</v>
      </c>
      <c r="G12" s="88"/>
      <c r="H12" s="102">
        <f t="shared" ref="H12:L12" si="0">H8+H9+H10+H11</f>
        <v>1524711762813</v>
      </c>
      <c r="I12" s="102">
        <f t="shared" si="0"/>
        <v>1523295232387</v>
      </c>
      <c r="J12" s="93">
        <f t="shared" si="0"/>
        <v>0</v>
      </c>
      <c r="K12" s="102">
        <f t="shared" si="0"/>
        <v>5644792408</v>
      </c>
      <c r="L12" s="103">
        <f t="shared" si="0"/>
        <v>2.08</v>
      </c>
    </row>
    <row r="13" spans="1:12" ht="23.1" customHeight="1" thickTop="1">
      <c r="A13" s="27" t="s">
        <v>19</v>
      </c>
      <c r="B13" s="27"/>
      <c r="C13" s="27"/>
      <c r="D13" s="27"/>
      <c r="E13" s="27"/>
      <c r="F13" s="28"/>
      <c r="G13" s="28"/>
      <c r="H13" s="139"/>
      <c r="I13" s="139"/>
      <c r="J13" s="28"/>
      <c r="K13" s="28"/>
      <c r="L13" s="12"/>
    </row>
    <row r="17" spans="3:3">
      <c r="C17" s="14" t="s">
        <v>69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C16" sqref="C16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5" t="s">
        <v>0</v>
      </c>
      <c r="B1" s="125"/>
      <c r="C1" s="125"/>
      <c r="D1" s="125"/>
      <c r="E1" s="125"/>
    </row>
    <row r="2" spans="1:19" s="77" customFormat="1" ht="21">
      <c r="A2" s="125" t="s">
        <v>70</v>
      </c>
      <c r="B2" s="125"/>
      <c r="C2" s="125"/>
      <c r="D2" s="125"/>
      <c r="E2" s="125"/>
    </row>
    <row r="3" spans="1:19" s="77" customFormat="1" ht="21">
      <c r="A3" s="125" t="str">
        <f>'صفحه نخست'!N15</f>
        <v>برای ماه منتهی به 1403/05/31</v>
      </c>
      <c r="B3" s="125"/>
      <c r="C3" s="125"/>
      <c r="D3" s="125"/>
      <c r="E3" s="125"/>
    </row>
    <row r="4" spans="1:19" s="77" customFormat="1" ht="21">
      <c r="A4" s="133" t="s">
        <v>71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21.75" customHeight="1">
      <c r="A5" s="31" t="s">
        <v>72</v>
      </c>
      <c r="B5" s="31" t="s">
        <v>73</v>
      </c>
      <c r="C5" s="31" t="s">
        <v>59</v>
      </c>
      <c r="D5" s="31" t="s">
        <v>74</v>
      </c>
      <c r="E5" s="31" t="s">
        <v>75</v>
      </c>
    </row>
    <row r="6" spans="1:19" s="2" customFormat="1" ht="23.1" customHeight="1">
      <c r="A6" s="15" t="s">
        <v>76</v>
      </c>
      <c r="B6" s="1" t="s">
        <v>77</v>
      </c>
      <c r="C6" s="16">
        <v>20178807361</v>
      </c>
      <c r="D6" s="89">
        <v>77.8</v>
      </c>
      <c r="E6" s="89">
        <v>7.45</v>
      </c>
    </row>
    <row r="7" spans="1:19" s="2" customFormat="1" ht="23.1" customHeight="1">
      <c r="A7" s="15" t="s">
        <v>78</v>
      </c>
      <c r="B7" s="1" t="s">
        <v>79</v>
      </c>
      <c r="C7" s="16">
        <v>0</v>
      </c>
      <c r="D7" s="94">
        <v>0</v>
      </c>
      <c r="E7" s="17">
        <v>0</v>
      </c>
    </row>
    <row r="8" spans="1:19" s="2" customFormat="1" ht="23.1" customHeight="1">
      <c r="A8" s="15" t="s">
        <v>80</v>
      </c>
      <c r="B8" s="1" t="s">
        <v>81</v>
      </c>
      <c r="C8" s="16">
        <v>87115320</v>
      </c>
      <c r="D8" s="89">
        <v>0.34</v>
      </c>
      <c r="E8" s="89">
        <v>0.03</v>
      </c>
    </row>
    <row r="9" spans="1:19" s="2" customFormat="1" ht="23.1" customHeight="1">
      <c r="A9" s="18" t="s">
        <v>82</v>
      </c>
      <c r="B9" s="21" t="s">
        <v>83</v>
      </c>
      <c r="C9" s="19">
        <v>5670915026</v>
      </c>
      <c r="D9" s="19">
        <v>21.86</v>
      </c>
      <c r="E9" s="20">
        <v>2.09</v>
      </c>
    </row>
    <row r="10" spans="1:19" s="2" customFormat="1" ht="23.1" customHeight="1" thickBot="1">
      <c r="A10" s="15" t="s">
        <v>18</v>
      </c>
      <c r="B10" s="15"/>
      <c r="C10" s="99">
        <f>C6+C7+C8+C9</f>
        <v>25936837707</v>
      </c>
      <c r="D10" s="99">
        <f t="shared" ref="D10:E10" si="0">D6+D7+D8+D9</f>
        <v>100</v>
      </c>
      <c r="E10" s="104">
        <f t="shared" si="0"/>
        <v>9.57</v>
      </c>
    </row>
    <row r="11" spans="1:19" ht="23.1" customHeight="1" thickTop="1">
      <c r="A11" s="32" t="s">
        <v>19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9"/>
  <sheetViews>
    <sheetView rightToLeft="1" view="pageBreakPreview" zoomScale="90" zoomScaleNormal="106" zoomScaleSheetLayoutView="90" workbookViewId="0">
      <selection activeCell="J13" sqref="J13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s="78" customFormat="1" ht="21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s="78" customFormat="1" ht="21">
      <c r="A3" s="125" t="str">
        <f>'صفحه نخست'!N15</f>
        <v>برای ماه منتهی به 1403/05/31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3" s="78" customFormat="1" ht="21">
      <c r="A4" s="133" t="s">
        <v>84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16.5" customHeight="1">
      <c r="B5" s="123" t="s">
        <v>85</v>
      </c>
      <c r="C5" s="123"/>
      <c r="D5" s="123"/>
      <c r="E5" s="141" t="str">
        <f>'صفحه نخست'!N17</f>
        <v>از 1403/04/31 تا  1403/05/31</v>
      </c>
      <c r="F5" s="141"/>
      <c r="G5" s="141"/>
      <c r="H5" s="141" t="str">
        <f>'صفحه نخست'!N19</f>
        <v>از ابتدای سال مالی تا 1403/05/31</v>
      </c>
      <c r="I5" s="141"/>
      <c r="J5" s="141"/>
      <c r="K5" s="51"/>
      <c r="L5" s="51"/>
      <c r="M5" s="51"/>
    </row>
    <row r="6" spans="1:13" s="1" customFormat="1" ht="47.25" customHeight="1">
      <c r="A6" s="4" t="s">
        <v>21</v>
      </c>
      <c r="B6" s="4" t="s">
        <v>86</v>
      </c>
      <c r="C6" s="4" t="s">
        <v>87</v>
      </c>
      <c r="D6" s="4" t="s">
        <v>88</v>
      </c>
      <c r="E6" s="4" t="s">
        <v>89</v>
      </c>
      <c r="F6" s="4" t="s">
        <v>90</v>
      </c>
      <c r="G6" s="4" t="s">
        <v>91</v>
      </c>
      <c r="H6" s="4" t="s">
        <v>89</v>
      </c>
      <c r="I6" s="4" t="s">
        <v>90</v>
      </c>
      <c r="J6" s="4" t="s">
        <v>91</v>
      </c>
    </row>
    <row r="7" spans="1:13" s="1" customFormat="1" ht="47.25" customHeight="1">
      <c r="A7" s="1" t="s">
        <v>17</v>
      </c>
      <c r="B7" s="1" t="s">
        <v>127</v>
      </c>
      <c r="C7" s="86">
        <v>5910450</v>
      </c>
      <c r="D7" s="86">
        <v>77</v>
      </c>
      <c r="E7" s="86">
        <v>0</v>
      </c>
      <c r="F7" s="86">
        <v>9413375</v>
      </c>
      <c r="G7" s="86">
        <v>9413375</v>
      </c>
      <c r="H7" s="86">
        <v>455104650</v>
      </c>
      <c r="I7" s="16">
        <v>-8263501</v>
      </c>
      <c r="J7" s="86">
        <v>446841149</v>
      </c>
    </row>
    <row r="8" spans="1:13" ht="16.5" thickBot="1">
      <c r="A8" s="105" t="s">
        <v>18</v>
      </c>
      <c r="B8" s="106"/>
      <c r="C8" s="107"/>
      <c r="D8" s="107"/>
      <c r="E8" s="107"/>
      <c r="F8" s="101">
        <f t="shared" ref="F8:J8" si="0">F7</f>
        <v>9413375</v>
      </c>
      <c r="G8" s="101">
        <f t="shared" si="0"/>
        <v>9413375</v>
      </c>
      <c r="H8" s="101">
        <f t="shared" si="0"/>
        <v>455104650</v>
      </c>
      <c r="I8" s="99">
        <f t="shared" si="0"/>
        <v>-8263501</v>
      </c>
      <c r="J8" s="101">
        <f t="shared" si="0"/>
        <v>446841149</v>
      </c>
    </row>
    <row r="9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2024-08-28T10:18:07Z</dcterms:modified>
</cp:coreProperties>
</file>