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مهر\"/>
    </mc:Choice>
  </mc:AlternateContent>
  <xr:revisionPtr revIDLastSave="0" documentId="13_ncr:1_{85A5AEC0-430B-4692-BADD-94CF3287717E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'!$A$1:$L$19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ازفروش'!$A$1:$J$16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نخست'!$A$1:$J$38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C17" i="5"/>
  <c r="D17" i="5"/>
  <c r="E17" i="5"/>
  <c r="F17" i="5"/>
  <c r="F14" i="2"/>
  <c r="H14" i="2"/>
  <c r="I14" i="2"/>
  <c r="K14" i="2"/>
  <c r="L14" i="2"/>
  <c r="C13" i="7"/>
  <c r="E13" i="7"/>
  <c r="F11" i="13"/>
  <c r="G11" i="13"/>
  <c r="H11" i="13"/>
  <c r="I11" i="13"/>
  <c r="J11" i="13"/>
  <c r="E11" i="13"/>
  <c r="C16" i="1"/>
  <c r="D16" i="1"/>
  <c r="E16" i="1"/>
  <c r="G16" i="1"/>
  <c r="I16" i="1"/>
  <c r="J16" i="1"/>
  <c r="L16" i="1"/>
  <c r="M16" i="1"/>
  <c r="N16" i="1"/>
  <c r="O16" i="1"/>
  <c r="G17" i="5"/>
  <c r="H17" i="5"/>
  <c r="I17" i="5"/>
  <c r="J17" i="5"/>
  <c r="K17" i="5"/>
  <c r="L17" i="5"/>
  <c r="C13" i="14"/>
  <c r="D13" i="14"/>
  <c r="E13" i="14"/>
  <c r="G13" i="14"/>
  <c r="H13" i="14"/>
  <c r="I13" i="14"/>
  <c r="C13" i="15"/>
  <c r="D13" i="15"/>
  <c r="E13" i="15"/>
  <c r="F13" i="15"/>
  <c r="H13" i="15"/>
  <c r="I13" i="15"/>
  <c r="J13" i="15"/>
  <c r="D10" i="11"/>
  <c r="E10" i="11"/>
  <c r="C10" i="11"/>
  <c r="J14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<sst xmlns="http://schemas.openxmlformats.org/spreadsheetml/2006/main" count="354" uniqueCount="147">
  <si>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</si>
  <si>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</si>
  <si>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</si>
  <si>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</si>
  <si>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</si>
  <si>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</si>
  <si>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</si>
  <si>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</si>
  <si>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</si>
  <si>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</si>
  <si>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</si>
  <si>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</si>
  <si>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</si>
  <si>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</si>
  <si>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</si>
  <si>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</si>
  <si>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</si>
  <si>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</si>
  <si>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</si>
  <si>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</si>
  <si>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</si>
  <si>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</si>
  <si>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</si>
  <si>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</si>
  <si>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</si>
  <si>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</si>
  <si>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</si>
  <si>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</si>
  <si>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</si>
  <si>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</si>
  <si>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</si>
  <si>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</si>
  <si>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</si>
  <si>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</si>
  <si>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</si>
  <si>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</si>
  <si>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</si>
  <si>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</si>
  <si>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</si>
  <si>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</si>
  <si>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</si>
  <si>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</si>
  <si>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</si>
  <si>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</si>
  <si>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</si>
  <si>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</si>
  <si>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</si>
  <si>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</si>
  <si>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</si>
  <si>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</si>
  <si>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</si>
  <si>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</si>
  <si>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</si>
  <si>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</si>
  <si>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</si>
  <si>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</si>
  <si>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</si>
  <si>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</si>
  <si>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</si>
  <si>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</si>
  <si>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</si>
  <si>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</si>
  <si>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</si>
  <si>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</si>
  <si>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</si>
  <si>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</si>
  <si>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</si>
  <si>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</si>
  <si>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</si>
  <si>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</si>
  <si>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</si>
  <si>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</si>
  <si>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</si>
  <si>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</si>
  <si>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</si>
  <si>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</si>
  <si>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</si>
  <si>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</si>
  <si>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</si>
  <si>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</si>
  <si>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</si>
  <si>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</si>
  <si>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</si>
  <si>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</si>
  <si>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</si>
  <si>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</si>
  <si>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</si>
  <si>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</si>
  <si>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</si>
  <si>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</si>
  <si>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</si>
  <si>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</si>
  <si>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</si>
  <si>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</si>
  <si>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</si>
  <si>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</si>
  <si>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</si>
  <si>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</si>
  <si>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</si>
  <si>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</si>
  <si>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</si>
  <si>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</si>
  <si>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</si>
  <si>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</si>
  <si>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</si>
  <si>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</si>
  <si>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</si>
  <si>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</si>
  <si>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</si>
  <si>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</si>
  <si>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</si>
  <si>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</si>
  <si>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</si>
  <si>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</si>
  <si>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</si>
  <si>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</si>
  <si>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</si>
  <si>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</si>
  <si>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</si>
  <si>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</si>
  <si>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</si>
  <si>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</si>
  <si>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کوتاه مدت - خاورمیانه مانا</t>
  </si>
  <si>
    <t>بازده پایا (بازده)</t>
  </si>
  <si>
    <t>1013-10-810-707075703</t>
  </si>
  <si>
    <t>1403/04/31</t>
  </si>
  <si>
    <t>آسمان دامون (دامون)</t>
  </si>
  <si>
    <t>1403/05/31</t>
  </si>
  <si>
    <t>کوتاه مدت خاورمیانه  بازده پایا</t>
  </si>
  <si>
    <t>0.00</t>
  </si>
  <si>
    <t>1403/06/31</t>
  </si>
  <si>
    <t>بخشی بازده صنایع (بازبیمه)</t>
  </si>
  <si>
    <t>1013-10-810-707075058</t>
  </si>
  <si>
    <t>1013-10-810-707075258</t>
  </si>
  <si>
    <t>کوتاه مدت خاورمیانه- بازبیمه</t>
  </si>
  <si>
    <t>کوتاه مدت خاورمیانه - جاری</t>
  </si>
  <si>
    <t>1013-11-040-707075531</t>
  </si>
  <si>
    <t>جاری</t>
  </si>
  <si>
    <t>1403/07/30</t>
  </si>
  <si>
    <t>برای ماه منتهی به 1403/07/30</t>
  </si>
  <si>
    <t>از 1403/06/31 تا  1403/07/30</t>
  </si>
  <si>
    <t>از ابتدای سال مالی تا 1403/07/30</t>
  </si>
  <si>
    <t>درآمد ثابت کیمیا (اونیکس)</t>
  </si>
  <si>
    <t>ارکیده (ارکیده)</t>
  </si>
  <si>
    <t>1013-10-810-707075937</t>
  </si>
  <si>
    <t>0.34</t>
  </si>
  <si>
    <t>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</si>
</sst>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5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0</xdr:rowOff>
    </xdr:from>
    <xdr:to>
      <xdr:col>9</xdr:col>
      <xdr:colOff>666749</xdr:colOff>
      <xdr:row>37</xdr:row>
      <xdr:rowOff>86591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E6E04-D794-C7FD-655C-B8039ECD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832955" y="0"/>
          <a:ext cx="6113318" cy="78884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topLeftCell="B1" zoomScale="110" zoomScaleNormal="100" zoomScaleSheetLayoutView="110" workbookViewId="0">
      <selection activeCell="F40" sqref="F40"/>
    </sheetView>
  </sheetViews>
  <sheetFormatPr defaultColWidth="9" defaultRowHeight="18"/>
  <cols>
    <col min="1" max="1" width="9" style="30" customWidth="1"/>
    <col min="2" max="11" width="9" style="30"/>
    <col min="12" max="13" width="9" style="2" customWidth="1"/>
    <col min="14" max="16" width="12.875" style="24" customWidth="1"/>
    <col min="17" max="18" width="9" style="2" customWidth="1"/>
    <col min="19" max="24" width="9" style="2"/>
    <col min="25" max="16384" width="9" style="30"/>
  </cols>
  <sheetData>
    <row r="3" spans="1:17" ht="27.75">
      <c r="D3" s="110"/>
      <c r="E3" s="111"/>
      <c r="F3" s="111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118</v>
      </c>
      <c r="O9" s="25" t="s">
        <v>119</v>
      </c>
      <c r="P9" s="25" t="s">
        <v>120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130</v>
      </c>
      <c r="O10" s="25" t="s">
        <v>138</v>
      </c>
      <c r="P10" s="26">
        <v>136433477198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22"/>
      <c r="K15" s="22"/>
      <c r="L15" s="23"/>
      <c r="M15" s="23"/>
      <c r="N15" s="25" t="s">
        <v>139</v>
      </c>
      <c r="O15" s="25"/>
      <c r="P15" s="25"/>
      <c r="Q15" s="23"/>
    </row>
    <row r="16" spans="1:17" ht="15" customHeight="1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14" ht="15" customHeight="1">
      <c r="A17" s="109"/>
      <c r="B17" s="109"/>
      <c r="C17" s="109"/>
      <c r="D17" s="109"/>
      <c r="E17" s="109"/>
      <c r="F17" s="109"/>
      <c r="G17" s="109"/>
      <c r="H17" s="109"/>
      <c r="I17" s="109"/>
      <c r="N17" s="24" t="s">
        <v>140</v>
      </c>
    </row>
    <row r="18" spans="1:14" ht="15" customHeight="1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14" ht="15" customHeight="1">
      <c r="A19" s="109"/>
      <c r="B19" s="109"/>
      <c r="C19" s="109"/>
      <c r="D19" s="109"/>
      <c r="E19" s="109"/>
      <c r="F19" s="109"/>
      <c r="G19" s="109"/>
      <c r="H19" s="109"/>
      <c r="I19" s="109"/>
      <c r="N19" s="24" t="s">
        <v>141</v>
      </c>
    </row>
    <row r="20" spans="1:14" ht="15" customHeight="1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14" ht="15" customHeight="1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14" ht="15" customHeight="1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14" ht="15" customHeight="1">
      <c r="A23" s="109"/>
      <c r="B23" s="109"/>
      <c r="C23" s="109"/>
      <c r="D23" s="109"/>
      <c r="E23" s="109"/>
      <c r="F23" s="109"/>
      <c r="G23" s="109"/>
      <c r="H23" s="109"/>
      <c r="I23" s="109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6"/>
      <c r="G37" s="107"/>
      <c r="H37" s="107"/>
    </row>
    <row r="38" spans="6:8">
      <c r="F38" s="107"/>
      <c r="G38" s="107"/>
      <c r="H38" s="107"/>
    </row>
    <row r="39" spans="6:8">
      <c r="F39" s="107"/>
      <c r="G39" s="107"/>
      <c r="H39" s="107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7"/>
  <sheetViews>
    <sheetView rightToLeft="1" view="pageBreakPreview" topLeftCell="B1" zoomScale="120" zoomScaleNormal="100" zoomScaleSheetLayoutView="120" workbookViewId="0">
      <selection activeCell="O21" sqref="O21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75" customFormat="1" ht="19.5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s="75" customFormat="1" ht="19.5">
      <c r="A3" s="115" t="str">
        <f>'صفحه نخست'!N15</f>
        <v>برای ماه منتهی به 1403/07/30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9.5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19.5">
      <c r="A5" s="119" t="s">
        <v>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7" spans="1:15" ht="18.75" customHeight="1">
      <c r="A7" s="3"/>
      <c r="B7" s="112" t="str">
        <f>'صفحه نخست'!N10</f>
        <v>1403/06/31</v>
      </c>
      <c r="C7" s="112"/>
      <c r="D7" s="112"/>
      <c r="E7" s="3"/>
      <c r="F7" s="120" t="s">
        <v>5</v>
      </c>
      <c r="G7" s="120"/>
      <c r="H7" s="120"/>
      <c r="I7" s="120"/>
      <c r="J7" s="1"/>
      <c r="K7" s="112" t="str">
        <f>'صفحه نخست'!O10</f>
        <v>1403/07/30</v>
      </c>
      <c r="L7" s="112"/>
      <c r="M7" s="112"/>
      <c r="N7" s="112"/>
      <c r="O7" s="112"/>
    </row>
    <row r="8" spans="1:15" s="7" customFormat="1" ht="17.25" customHeight="1">
      <c r="A8" s="116" t="s">
        <v>6</v>
      </c>
      <c r="B8" s="116" t="s">
        <v>7</v>
      </c>
      <c r="C8" s="116" t="s">
        <v>8</v>
      </c>
      <c r="D8" s="113" t="s">
        <v>9</v>
      </c>
      <c r="E8" s="5"/>
      <c r="F8" s="117" t="s">
        <v>10</v>
      </c>
      <c r="G8" s="117"/>
      <c r="H8" s="118" t="s">
        <v>11</v>
      </c>
      <c r="I8" s="118"/>
      <c r="J8" s="6"/>
      <c r="K8" s="113" t="s">
        <v>7</v>
      </c>
      <c r="L8" s="113" t="s">
        <v>12</v>
      </c>
      <c r="M8" s="113" t="s">
        <v>8</v>
      </c>
      <c r="N8" s="113" t="s">
        <v>9</v>
      </c>
      <c r="O8" s="113" t="s">
        <v>13</v>
      </c>
    </row>
    <row r="9" spans="1:15" s="7" customFormat="1" ht="20.25" customHeight="1" thickBot="1">
      <c r="A9" s="114"/>
      <c r="B9" s="114"/>
      <c r="C9" s="114"/>
      <c r="D9" s="114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4"/>
      <c r="L9" s="114"/>
      <c r="M9" s="114"/>
      <c r="N9" s="114"/>
      <c r="O9" s="114"/>
    </row>
    <row r="10" spans="1:15" ht="26.25" customHeight="1">
      <c r="A10" s="15" t="s">
        <v>142</v>
      </c>
      <c r="B10" s="16">
        <v>0</v>
      </c>
      <c r="C10" s="17">
        <v>0</v>
      </c>
      <c r="D10" s="17">
        <v>0</v>
      </c>
      <c r="E10" s="17">
        <v>77235</v>
      </c>
      <c r="F10" s="16">
        <v>77235</v>
      </c>
      <c r="G10" s="16">
        <v>1058065868</v>
      </c>
      <c r="H10" s="16">
        <v>15115</v>
      </c>
      <c r="I10" s="16">
        <v>207065004</v>
      </c>
      <c r="J10" s="16"/>
      <c r="K10" s="16">
        <v>62120</v>
      </c>
      <c r="L10" s="86">
        <v>13782</v>
      </c>
      <c r="M10" s="16">
        <v>851000864</v>
      </c>
      <c r="N10" s="16">
        <v>855977317</v>
      </c>
      <c r="O10" s="91">
        <v>0.61</v>
      </c>
    </row>
    <row r="11" spans="1:15" ht="26.25" customHeight="1">
      <c r="A11" s="15" t="s">
        <v>131</v>
      </c>
      <c r="B11" s="16">
        <v>149352</v>
      </c>
      <c r="C11" s="17">
        <v>1479778656</v>
      </c>
      <c r="D11" s="17">
        <v>1513323023</v>
      </c>
      <c r="E11" s="17">
        <v>10930578</v>
      </c>
      <c r="F11" s="16">
        <v>10930578</v>
      </c>
      <c r="G11" s="16">
        <v>113134797510</v>
      </c>
      <c r="H11" s="16">
        <v>10930384</v>
      </c>
      <c r="I11" s="16">
        <v>113083881628</v>
      </c>
      <c r="J11" s="16"/>
      <c r="K11" s="16">
        <v>149546</v>
      </c>
      <c r="L11" s="86">
        <v>9980</v>
      </c>
      <c r="M11" s="16">
        <v>1530694538</v>
      </c>
      <c r="N11" s="16">
        <v>1492114620</v>
      </c>
      <c r="O11" s="90">
        <v>1.07</v>
      </c>
    </row>
    <row r="12" spans="1:15" ht="26.25" customHeight="1">
      <c r="A12" s="15" t="s">
        <v>121</v>
      </c>
      <c r="B12" s="16">
        <v>8937596</v>
      </c>
      <c r="C12" s="17">
        <v>110417851127</v>
      </c>
      <c r="D12" s="17">
        <v>110589665638</v>
      </c>
      <c r="E12" s="17">
        <v>223675579</v>
      </c>
      <c r="F12" s="16">
        <v>223675579</v>
      </c>
      <c r="G12" s="16">
        <v>2801538211703</v>
      </c>
      <c r="H12" s="16">
        <v>223642474</v>
      </c>
      <c r="I12" s="16">
        <v>2798593439290</v>
      </c>
      <c r="J12" s="16"/>
      <c r="K12" s="16">
        <v>8970701</v>
      </c>
      <c r="L12" s="86">
        <v>12682</v>
      </c>
      <c r="M12" s="16">
        <v>113362623540</v>
      </c>
      <c r="N12" s="16">
        <v>113762163843</v>
      </c>
      <c r="O12" s="69">
        <v>81.23</v>
      </c>
    </row>
    <row r="13" spans="1:15" ht="26.25" customHeight="1">
      <c r="A13" s="15" t="s">
        <v>126</v>
      </c>
      <c r="B13" s="16">
        <v>1490000</v>
      </c>
      <c r="C13" s="17">
        <v>16866206813</v>
      </c>
      <c r="D13" s="17">
        <v>17571254775</v>
      </c>
      <c r="E13" s="17">
        <v>94993</v>
      </c>
      <c r="F13" s="16">
        <v>94993</v>
      </c>
      <c r="G13" s="16">
        <v>1134866845</v>
      </c>
      <c r="H13" s="16">
        <v>1537983</v>
      </c>
      <c r="I13" s="16">
        <v>17436992109</v>
      </c>
      <c r="J13" s="16"/>
      <c r="K13" s="16">
        <v>47010</v>
      </c>
      <c r="L13" s="86">
        <v>12095</v>
      </c>
      <c r="M13" s="16">
        <v>564081549</v>
      </c>
      <c r="N13" s="16">
        <v>568479344</v>
      </c>
      <c r="O13" s="69">
        <v>0.41</v>
      </c>
    </row>
    <row r="14" spans="1:15" ht="26.25" customHeight="1">
      <c r="A14" s="15" t="s">
        <v>143</v>
      </c>
      <c r="B14" s="16">
        <v>0</v>
      </c>
      <c r="C14" s="17">
        <v>0</v>
      </c>
      <c r="D14" s="17">
        <v>0</v>
      </c>
      <c r="E14" s="17">
        <v>94560</v>
      </c>
      <c r="F14" s="16">
        <v>94560</v>
      </c>
      <c r="G14" s="16">
        <v>1005621685</v>
      </c>
      <c r="H14" s="16">
        <v>480</v>
      </c>
      <c r="I14" s="16">
        <v>5104679</v>
      </c>
      <c r="J14" s="16"/>
      <c r="K14" s="16">
        <v>94080</v>
      </c>
      <c r="L14" s="86">
        <v>10711</v>
      </c>
      <c r="M14" s="16">
        <v>1000517006</v>
      </c>
      <c r="N14" s="16">
        <v>1007653096</v>
      </c>
      <c r="O14" s="69">
        <v>0.72</v>
      </c>
    </row>
    <row r="15" spans="1:15" ht="26.25" customHeight="1">
      <c r="A15" s="15" t="s">
        <v>123</v>
      </c>
      <c r="B15" s="16">
        <v>909</v>
      </c>
      <c r="C15" s="17">
        <v>13716654</v>
      </c>
      <c r="D15" s="17">
        <v>13801488</v>
      </c>
      <c r="E15" s="17">
        <v>3715231</v>
      </c>
      <c r="F15" s="16">
        <v>3715231</v>
      </c>
      <c r="G15" s="16">
        <v>57028334006</v>
      </c>
      <c r="H15" s="16">
        <v>2596896</v>
      </c>
      <c r="I15" s="16">
        <v>39758144940</v>
      </c>
      <c r="J15" s="16"/>
      <c r="K15" s="16">
        <v>1119244</v>
      </c>
      <c r="L15" s="86">
        <v>15491</v>
      </c>
      <c r="M15" s="16">
        <v>17283905720</v>
      </c>
      <c r="N15" s="16">
        <v>17337558623</v>
      </c>
      <c r="O15" s="69">
        <v>12.38</v>
      </c>
    </row>
    <row r="16" spans="1:15" ht="26.25" customHeight="1" thickBot="1">
      <c r="A16" s="94" t="s">
        <v>16</v>
      </c>
      <c r="B16" s="97"/>
      <c r="C16" s="97">
        <f>SUM(C10:C15)</f>
        <v>128777553250</v>
      </c>
      <c r="D16" s="97">
        <f>SUM(D10:D15)</f>
        <v>129688044924</v>
      </c>
      <c r="E16" s="97">
        <f>SUM(E10:E15)</f>
        <v>238588176</v>
      </c>
      <c r="F16" s="97"/>
      <c r="G16" s="97">
        <f>SUM(G10:G15)</f>
        <v>2974899897617</v>
      </c>
      <c r="H16" s="97"/>
      <c r="I16" s="97">
        <f>SUM(I10:I15)</f>
        <v>2969084627650</v>
      </c>
      <c r="J16" s="97">
        <f>SUM(J10:J15)</f>
        <v>0</v>
      </c>
      <c r="K16" s="97"/>
      <c r="L16" s="97">
        <f>SUM(L10:L15)</f>
        <v>74741</v>
      </c>
      <c r="M16" s="97">
        <f>SUM(M10:M15)</f>
        <v>134592823217</v>
      </c>
      <c r="N16" s="97">
        <f>SUM(N10:N15)</f>
        <v>135023946843</v>
      </c>
      <c r="O16" s="99">
        <f>SUM(O10:O15)</f>
        <v>96.42</v>
      </c>
    </row>
    <row r="17" ht="16.5" thickTop="1"/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1" t="str">
        <f>' سهام و صندوق‌های سرمایه‌گذاری'!A1:O1</f>
        <v xml:space="preserve"> صندوق اختصاصی بازارگردانی بازده معاملات</v>
      </c>
      <c r="B1" s="121"/>
      <c r="C1" s="121"/>
      <c r="D1" s="121"/>
      <c r="E1" s="121"/>
      <c r="F1" s="121"/>
      <c r="G1" s="121"/>
      <c r="H1" s="121"/>
      <c r="I1" s="121"/>
    </row>
    <row r="2" spans="1:9" ht="21">
      <c r="A2" s="121" t="str">
        <f>' سهام و صندوق‌های سرمایه‌گذاری'!A2:O2</f>
        <v xml:space="preserve">صورت وضعیت پرتفوی </v>
      </c>
      <c r="B2" s="121"/>
      <c r="C2" s="121"/>
      <c r="D2" s="121"/>
      <c r="E2" s="121"/>
      <c r="F2" s="121"/>
      <c r="G2" s="121"/>
      <c r="H2" s="121"/>
      <c r="I2" s="121"/>
    </row>
    <row r="3" spans="1:9" ht="21">
      <c r="A3" s="121" t="str">
        <f>' سهام و صندوق‌های سرمایه‌گذاری'!A3:O3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</row>
    <row r="4" spans="1:9" s="70" customFormat="1" ht="16.149999999999999" customHeight="1">
      <c r="A4" s="123" t="s">
        <v>18</v>
      </c>
      <c r="B4" s="123"/>
      <c r="C4" s="123"/>
      <c r="D4" s="123"/>
      <c r="E4" s="123"/>
    </row>
    <row r="5" spans="1:9">
      <c r="A5" s="71"/>
      <c r="B5" s="72"/>
      <c r="C5" s="72"/>
      <c r="D5" s="72"/>
      <c r="E5" s="72"/>
    </row>
    <row r="6" spans="1:9">
      <c r="A6" s="71"/>
      <c r="B6" s="122" t="str">
        <f>'صفحه نخست'!N10</f>
        <v>1403/06/31</v>
      </c>
      <c r="C6" s="122"/>
      <c r="D6" s="122"/>
      <c r="E6" s="122"/>
      <c r="F6" s="122" t="str">
        <f>'صفحه نخست'!O10</f>
        <v>1403/07/30</v>
      </c>
      <c r="G6" s="122"/>
      <c r="H6" s="122"/>
      <c r="I6" s="122"/>
    </row>
    <row r="7" spans="1:9">
      <c r="A7" s="73" t="s">
        <v>19</v>
      </c>
      <c r="B7" s="73" t="s">
        <v>20</v>
      </c>
      <c r="C7" s="73" t="s">
        <v>21</v>
      </c>
      <c r="D7" s="73" t="s">
        <v>22</v>
      </c>
      <c r="E7" s="73" t="s">
        <v>23</v>
      </c>
      <c r="F7" s="73" t="s">
        <v>20</v>
      </c>
      <c r="G7" s="73" t="s">
        <v>21</v>
      </c>
      <c r="H7" s="73" t="s">
        <v>22</v>
      </c>
      <c r="I7" s="73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s="76" customFormat="1" ht="21">
      <c r="A2" s="121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76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s="76" customFormat="1" ht="21">
      <c r="A4" s="129" t="s">
        <v>24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6" spans="1:19" ht="18" customHeight="1">
      <c r="A6" s="112" t="s">
        <v>25</v>
      </c>
      <c r="B6" s="112"/>
      <c r="C6" s="112"/>
      <c r="D6" s="112"/>
      <c r="E6" s="112"/>
      <c r="F6" s="112"/>
      <c r="G6" s="112"/>
      <c r="H6" s="112" t="s">
        <v>125</v>
      </c>
      <c r="I6" s="112"/>
      <c r="J6" s="112"/>
      <c r="K6" s="120" t="s">
        <v>5</v>
      </c>
      <c r="L6" s="120"/>
      <c r="M6" s="120"/>
      <c r="N6" s="120"/>
      <c r="O6" s="112" t="s">
        <v>127</v>
      </c>
      <c r="P6" s="112"/>
      <c r="Q6" s="112"/>
      <c r="R6" s="112"/>
      <c r="S6" s="112"/>
    </row>
    <row r="7" spans="1:19" ht="26.25" customHeight="1">
      <c r="A7" s="128" t="s">
        <v>26</v>
      </c>
      <c r="B7" s="126" t="s">
        <v>27</v>
      </c>
      <c r="C7" s="118" t="s">
        <v>28</v>
      </c>
      <c r="D7" s="124" t="s">
        <v>29</v>
      </c>
      <c r="E7" s="126" t="s">
        <v>30</v>
      </c>
      <c r="F7" s="125" t="s">
        <v>31</v>
      </c>
      <c r="G7" s="125" t="s">
        <v>32</v>
      </c>
      <c r="H7" s="124" t="s">
        <v>7</v>
      </c>
      <c r="I7" s="124" t="s">
        <v>8</v>
      </c>
      <c r="J7" s="124" t="s">
        <v>9</v>
      </c>
      <c r="K7" s="125" t="s">
        <v>10</v>
      </c>
      <c r="L7" s="125"/>
      <c r="M7" s="125" t="s">
        <v>11</v>
      </c>
      <c r="N7" s="125"/>
      <c r="O7" s="124" t="s">
        <v>7</v>
      </c>
      <c r="P7" s="124" t="s">
        <v>33</v>
      </c>
      <c r="Q7" s="124" t="s">
        <v>8</v>
      </c>
      <c r="R7" s="124" t="s">
        <v>9</v>
      </c>
      <c r="S7" s="124" t="s">
        <v>34</v>
      </c>
    </row>
    <row r="8" spans="1:19" s="1" customFormat="1" ht="40.5" customHeight="1">
      <c r="A8" s="112"/>
      <c r="B8" s="120"/>
      <c r="C8" s="127"/>
      <c r="D8" s="112"/>
      <c r="E8" s="120"/>
      <c r="F8" s="120"/>
      <c r="G8" s="120"/>
      <c r="H8" s="112"/>
      <c r="I8" s="112"/>
      <c r="J8" s="112"/>
      <c r="K8" s="4" t="s">
        <v>7</v>
      </c>
      <c r="L8" s="4" t="s">
        <v>14</v>
      </c>
      <c r="M8" s="4" t="s">
        <v>7</v>
      </c>
      <c r="N8" s="4" t="s">
        <v>15</v>
      </c>
      <c r="O8" s="112"/>
      <c r="P8" s="112"/>
      <c r="Q8" s="112"/>
      <c r="R8" s="112"/>
      <c r="S8" s="112"/>
    </row>
    <row r="9" spans="1:19" ht="23.1" customHeight="1">
      <c r="A9" s="10" t="s">
        <v>16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17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1" t="s">
        <v>0</v>
      </c>
      <c r="B1" s="121"/>
      <c r="C1" s="121"/>
      <c r="D1" s="121"/>
      <c r="E1" s="121"/>
      <c r="F1" s="121"/>
      <c r="G1" s="121"/>
      <c r="H1" s="133"/>
      <c r="I1" s="133"/>
      <c r="J1" s="133"/>
    </row>
    <row r="2" spans="1:10" s="77" customFormat="1" ht="21">
      <c r="A2" s="121" t="s">
        <v>2</v>
      </c>
      <c r="B2" s="121"/>
      <c r="C2" s="121"/>
      <c r="D2" s="121"/>
      <c r="E2" s="121"/>
      <c r="F2" s="121"/>
      <c r="G2" s="121"/>
      <c r="H2" s="133"/>
      <c r="I2" s="133"/>
      <c r="J2" s="133"/>
    </row>
    <row r="3" spans="1:10" s="77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33"/>
      <c r="I3" s="133"/>
      <c r="J3" s="133"/>
    </row>
    <row r="4" spans="1:10">
      <c r="A4" s="134" t="s">
        <v>35</v>
      </c>
      <c r="B4" s="134"/>
      <c r="C4" s="134"/>
      <c r="D4" s="134"/>
      <c r="E4" s="134"/>
      <c r="F4" s="134"/>
      <c r="G4" s="134"/>
      <c r="H4" s="2"/>
      <c r="I4" s="2"/>
      <c r="J4" s="2"/>
    </row>
    <row r="5" spans="1:10">
      <c r="A5" s="134" t="s">
        <v>36</v>
      </c>
      <c r="B5" s="134"/>
      <c r="C5" s="134"/>
      <c r="D5" s="134"/>
      <c r="E5" s="134"/>
      <c r="F5" s="134"/>
      <c r="G5" s="134"/>
      <c r="H5" s="2"/>
      <c r="I5" s="2"/>
      <c r="J5" s="2"/>
    </row>
    <row r="6" spans="1:10">
      <c r="A6" s="14"/>
      <c r="B6" s="132" t="str">
        <f>'صفحه نخست'!N17</f>
        <v>از 1403/06/31 تا  1403/07/30</v>
      </c>
      <c r="C6" s="132"/>
      <c r="D6" s="132"/>
      <c r="E6" s="132"/>
      <c r="F6" s="132"/>
      <c r="G6" s="132"/>
      <c r="H6" s="132"/>
      <c r="I6" s="132"/>
      <c r="J6" s="132"/>
    </row>
    <row r="7" spans="1:10" ht="14.45" customHeight="1">
      <c r="A7" s="128" t="s">
        <v>37</v>
      </c>
      <c r="B7" s="125" t="s">
        <v>7</v>
      </c>
      <c r="C7" s="116" t="s">
        <v>38</v>
      </c>
      <c r="D7" s="116" t="s">
        <v>39</v>
      </c>
      <c r="E7" s="116" t="s">
        <v>40</v>
      </c>
      <c r="F7" s="113" t="s">
        <v>41</v>
      </c>
      <c r="G7" s="116" t="s">
        <v>42</v>
      </c>
      <c r="H7" s="116"/>
      <c r="I7" s="116"/>
      <c r="J7" s="116"/>
    </row>
    <row r="8" spans="1:10" ht="27" customHeight="1">
      <c r="A8" s="112"/>
      <c r="B8" s="120"/>
      <c r="C8" s="114"/>
      <c r="D8" s="114"/>
      <c r="E8" s="114"/>
      <c r="F8" s="114"/>
      <c r="G8" s="114"/>
      <c r="H8" s="114"/>
      <c r="I8" s="114"/>
      <c r="J8" s="114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17</v>
      </c>
      <c r="B10" s="11"/>
      <c r="C10" s="65"/>
      <c r="D10" s="65"/>
      <c r="E10" s="66"/>
      <c r="F10" s="65"/>
      <c r="G10" s="131"/>
      <c r="H10" s="130"/>
      <c r="I10" s="130"/>
      <c r="J10" s="130"/>
    </row>
    <row r="11" spans="1:10">
      <c r="A11" s="14"/>
      <c r="B11" s="14"/>
      <c r="C11" s="5"/>
      <c r="D11" s="14"/>
      <c r="E11" s="68"/>
      <c r="F11" s="67"/>
      <c r="G11" s="130"/>
      <c r="H11" s="130"/>
      <c r="I11" s="130"/>
      <c r="J11" s="130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16.899999999999999" customHeight="1">
      <c r="A2" s="121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6.899999999999999" customHeight="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6.899999999999999" customHeight="1">
      <c r="A4" s="129" t="s">
        <v>43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ht="21.6" customHeight="1">
      <c r="A5" s="5"/>
      <c r="B5" s="114"/>
      <c r="C5" s="114"/>
      <c r="D5" s="8"/>
      <c r="E5" s="8"/>
      <c r="F5" s="114" t="str">
        <f>'صفحه نخست'!N10</f>
        <v>1403/06/31</v>
      </c>
      <c r="G5" s="114"/>
      <c r="H5" s="114"/>
      <c r="I5" s="120" t="s">
        <v>5</v>
      </c>
      <c r="J5" s="120"/>
      <c r="K5" s="120"/>
      <c r="L5" s="120"/>
      <c r="M5" s="114" t="str">
        <f>'صفحه نخست'!O10</f>
        <v>1403/07/30</v>
      </c>
      <c r="N5" s="114"/>
      <c r="O5" s="114"/>
      <c r="P5" s="114"/>
    </row>
    <row r="6" spans="1:16" ht="16.899999999999999" customHeight="1">
      <c r="A6" s="116" t="s">
        <v>44</v>
      </c>
      <c r="B6" s="117" t="s">
        <v>30</v>
      </c>
      <c r="C6" s="118" t="s">
        <v>45</v>
      </c>
      <c r="D6" s="118" t="s">
        <v>46</v>
      </c>
      <c r="E6" s="118" t="s">
        <v>28</v>
      </c>
      <c r="F6" s="128" t="s">
        <v>7</v>
      </c>
      <c r="G6" s="116" t="s">
        <v>8</v>
      </c>
      <c r="H6" s="5" t="s">
        <v>47</v>
      </c>
      <c r="I6" s="125" t="s">
        <v>10</v>
      </c>
      <c r="J6" s="125"/>
      <c r="K6" s="125" t="s">
        <v>11</v>
      </c>
      <c r="L6" s="125"/>
      <c r="M6" s="124" t="s">
        <v>7</v>
      </c>
      <c r="N6" s="113" t="s">
        <v>8</v>
      </c>
      <c r="O6" s="5" t="s">
        <v>47</v>
      </c>
      <c r="P6" s="5" t="s">
        <v>48</v>
      </c>
    </row>
    <row r="7" spans="1:16" ht="16.899999999999999" customHeight="1">
      <c r="A7" s="114"/>
      <c r="B7" s="127"/>
      <c r="C7" s="127"/>
      <c r="D7" s="127"/>
      <c r="E7" s="127"/>
      <c r="F7" s="112"/>
      <c r="G7" s="114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12"/>
      <c r="N7" s="114"/>
      <c r="O7" s="8" t="s">
        <v>49</v>
      </c>
      <c r="P7" s="8" t="s">
        <v>50</v>
      </c>
    </row>
    <row r="8" spans="1:16" ht="23.1" customHeight="1">
      <c r="A8" s="54" t="s">
        <v>16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17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M14" sqref="M14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75" customFormat="1" ht="21">
      <c r="A2" s="121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75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75" customFormat="1" ht="21">
      <c r="A4" s="129" t="s">
        <v>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12" t="s">
        <v>52</v>
      </c>
      <c r="C6" s="112"/>
      <c r="D6" s="112"/>
      <c r="E6" s="112"/>
      <c r="F6" s="82" t="str">
        <f>'صفحه نخست'!N10</f>
        <v>1403/06/31</v>
      </c>
      <c r="G6" s="3"/>
      <c r="H6" s="120" t="s">
        <v>5</v>
      </c>
      <c r="I6" s="120"/>
      <c r="J6" s="1"/>
      <c r="K6" s="136" t="str">
        <f>'صفحه نخست'!O10</f>
        <v>1403/07/30</v>
      </c>
      <c r="L6" s="136"/>
    </row>
    <row r="7" spans="1:12" ht="31.9" customHeight="1">
      <c r="A7" s="83" t="s">
        <v>53</v>
      </c>
      <c r="B7" s="84" t="s">
        <v>54</v>
      </c>
      <c r="C7" s="84" t="s">
        <v>55</v>
      </c>
      <c r="D7" s="84" t="s">
        <v>56</v>
      </c>
      <c r="E7" s="84" t="s">
        <v>45</v>
      </c>
      <c r="F7" s="85" t="s">
        <v>57</v>
      </c>
      <c r="G7" s="3"/>
      <c r="H7" s="84" t="s">
        <v>58</v>
      </c>
      <c r="I7" s="84" t="s">
        <v>59</v>
      </c>
      <c r="J7" s="1"/>
      <c r="K7" s="83" t="s">
        <v>57</v>
      </c>
      <c r="L7" s="83" t="s">
        <v>48</v>
      </c>
    </row>
    <row r="8" spans="1:12" ht="25.5" customHeight="1">
      <c r="A8" s="16" t="s">
        <v>63</v>
      </c>
      <c r="B8" s="16" t="s">
        <v>133</v>
      </c>
      <c r="C8" s="16" t="s">
        <v>61</v>
      </c>
      <c r="D8" s="16" t="s">
        <v>62</v>
      </c>
      <c r="E8" s="16" t="s">
        <v>62</v>
      </c>
      <c r="F8" s="16">
        <v>704055</v>
      </c>
      <c r="G8" s="16"/>
      <c r="H8" s="16">
        <v>455107535</v>
      </c>
      <c r="I8" s="16">
        <v>454806064</v>
      </c>
      <c r="J8" s="16"/>
      <c r="K8" s="16">
        <v>1005526</v>
      </c>
      <c r="L8" s="17">
        <v>0</v>
      </c>
    </row>
    <row r="9" spans="1:12" ht="25.5" customHeight="1">
      <c r="A9" s="16" t="s">
        <v>135</v>
      </c>
      <c r="B9" s="16" t="s">
        <v>136</v>
      </c>
      <c r="C9" s="16" t="s">
        <v>137</v>
      </c>
      <c r="D9" s="16" t="s">
        <v>62</v>
      </c>
      <c r="E9" s="16" t="s">
        <v>62</v>
      </c>
      <c r="F9" s="16">
        <v>2902336796</v>
      </c>
      <c r="G9" s="16"/>
      <c r="H9" s="16">
        <v>1742267280302</v>
      </c>
      <c r="I9" s="16">
        <v>1744280517139</v>
      </c>
      <c r="J9" s="16"/>
      <c r="K9" s="16">
        <v>889099959</v>
      </c>
      <c r="L9" s="17">
        <v>0.63</v>
      </c>
    </row>
    <row r="10" spans="1:12" ht="25.5" customHeight="1">
      <c r="A10" s="16" t="s">
        <v>134</v>
      </c>
      <c r="B10" s="16" t="s">
        <v>144</v>
      </c>
      <c r="C10" s="16" t="s">
        <v>61</v>
      </c>
      <c r="D10" s="16" t="s">
        <v>62</v>
      </c>
      <c r="E10" s="16" t="s">
        <v>62</v>
      </c>
      <c r="F10" s="16">
        <v>787200000</v>
      </c>
      <c r="G10" s="16"/>
      <c r="H10" s="16">
        <v>55824285586</v>
      </c>
      <c r="I10" s="16">
        <v>56609911200</v>
      </c>
      <c r="J10" s="16"/>
      <c r="K10" s="16">
        <v>1574386</v>
      </c>
      <c r="L10" s="17">
        <v>0</v>
      </c>
    </row>
    <row r="11" spans="1:12" ht="25.5" customHeight="1">
      <c r="A11" s="16" t="s">
        <v>128</v>
      </c>
      <c r="B11" s="16" t="s">
        <v>132</v>
      </c>
      <c r="C11" s="16" t="s">
        <v>61</v>
      </c>
      <c r="D11" s="16" t="s">
        <v>62</v>
      </c>
      <c r="E11" s="16" t="s">
        <v>62</v>
      </c>
      <c r="F11" s="16">
        <v>564993619</v>
      </c>
      <c r="G11" s="16"/>
      <c r="H11" s="16">
        <v>21907449561</v>
      </c>
      <c r="I11" s="16">
        <v>22470649523</v>
      </c>
      <c r="J11" s="16"/>
      <c r="K11" s="16">
        <v>1793657</v>
      </c>
      <c r="L11" s="17">
        <v>0</v>
      </c>
    </row>
    <row r="12" spans="1:12" ht="25.5" customHeight="1">
      <c r="A12" s="16" t="s">
        <v>122</v>
      </c>
      <c r="B12" s="16" t="s">
        <v>124</v>
      </c>
      <c r="C12" s="16" t="s">
        <v>61</v>
      </c>
      <c r="D12" s="16" t="s">
        <v>62</v>
      </c>
      <c r="E12" s="16" t="s">
        <v>62</v>
      </c>
      <c r="F12" s="16">
        <v>4570434</v>
      </c>
      <c r="G12" s="16"/>
      <c r="H12" s="16">
        <v>1836795549114</v>
      </c>
      <c r="I12" s="16">
        <v>1836797475040</v>
      </c>
      <c r="J12" s="16"/>
      <c r="K12" s="16">
        <v>2644508</v>
      </c>
      <c r="L12" s="17">
        <v>0</v>
      </c>
    </row>
    <row r="13" spans="1:12" ht="25.5" customHeight="1">
      <c r="A13" s="16" t="s">
        <v>65</v>
      </c>
      <c r="B13" s="16" t="s">
        <v>66</v>
      </c>
      <c r="C13" s="16" t="s">
        <v>61</v>
      </c>
      <c r="D13" s="16" t="s">
        <v>62</v>
      </c>
      <c r="E13" s="16" t="s">
        <v>62</v>
      </c>
      <c r="F13" s="16">
        <v>795100</v>
      </c>
      <c r="G13" s="16"/>
      <c r="H13" s="19">
        <v>0</v>
      </c>
      <c r="I13" s="19">
        <v>511200</v>
      </c>
      <c r="J13" s="16"/>
      <c r="K13" s="19">
        <v>283900</v>
      </c>
      <c r="L13" s="20">
        <v>0</v>
      </c>
    </row>
    <row r="14" spans="1:12" ht="25.5" customHeight="1" thickBot="1">
      <c r="A14" s="1" t="s">
        <v>16</v>
      </c>
      <c r="B14" s="87"/>
      <c r="C14" s="87"/>
      <c r="D14" s="87"/>
      <c r="E14" s="87"/>
      <c r="F14" s="97">
        <f>SUM(F8:F13)</f>
        <v>4260600004</v>
      </c>
      <c r="G14" s="16"/>
      <c r="H14" s="97">
        <f>SUM(H8:H13)</f>
        <v>3657249672098</v>
      </c>
      <c r="I14" s="97">
        <f>SUM(I8:I13)</f>
        <v>3660613870166</v>
      </c>
      <c r="J14" s="16">
        <f t="shared" ref="J14" si="0">J8+J9+J12+J13</f>
        <v>0</v>
      </c>
      <c r="K14" s="97">
        <f>SUM(K8:K13)</f>
        <v>896401936</v>
      </c>
      <c r="L14" s="99">
        <f>SUM(L8:L13)</f>
        <v>0.63</v>
      </c>
    </row>
    <row r="15" spans="1:12" ht="23.1" customHeight="1" thickTop="1">
      <c r="A15" s="27" t="s">
        <v>17</v>
      </c>
      <c r="B15" s="27"/>
      <c r="C15" s="27"/>
      <c r="D15" s="27"/>
      <c r="E15" s="27"/>
      <c r="F15" s="28"/>
      <c r="G15" s="28"/>
      <c r="H15" s="135"/>
      <c r="I15" s="135"/>
      <c r="J15" s="28"/>
      <c r="K15" s="28"/>
      <c r="L15" s="12"/>
    </row>
    <row r="19" spans="3:3">
      <c r="C19" s="14" t="s">
        <v>67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D15" sqref="D15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1" t="s">
        <v>0</v>
      </c>
      <c r="B1" s="121"/>
      <c r="C1" s="121"/>
      <c r="D1" s="121"/>
      <c r="E1" s="121"/>
    </row>
    <row r="2" spans="1:19" s="77" customFormat="1" ht="21">
      <c r="A2" s="121" t="s">
        <v>68</v>
      </c>
      <c r="B2" s="121"/>
      <c r="C2" s="121"/>
      <c r="D2" s="121"/>
      <c r="E2" s="121"/>
    </row>
    <row r="3" spans="1:19" s="77" customFormat="1" ht="21">
      <c r="A3" s="121" t="str">
        <f>'صفحه نخست'!N15</f>
        <v>برای ماه منتهی به 1403/07/30</v>
      </c>
      <c r="B3" s="121"/>
      <c r="C3" s="121"/>
      <c r="D3" s="121"/>
      <c r="E3" s="121"/>
    </row>
    <row r="4" spans="1:19" s="77" customFormat="1" ht="21">
      <c r="A4" s="129" t="s">
        <v>69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ht="21.75" customHeight="1">
      <c r="A5" s="31" t="s">
        <v>70</v>
      </c>
      <c r="B5" s="31" t="s">
        <v>71</v>
      </c>
      <c r="C5" s="31" t="s">
        <v>57</v>
      </c>
      <c r="D5" s="31" t="s">
        <v>72</v>
      </c>
      <c r="E5" s="31" t="s">
        <v>73</v>
      </c>
    </row>
    <row r="6" spans="1:19" s="2" customFormat="1" ht="23.1" customHeight="1">
      <c r="A6" s="15" t="s">
        <v>74</v>
      </c>
      <c r="B6" s="1" t="s">
        <v>75</v>
      </c>
      <c r="C6" s="16">
        <v>3768712014</v>
      </c>
      <c r="D6" s="88">
        <v>100</v>
      </c>
      <c r="E6" s="88">
        <v>2.69</v>
      </c>
    </row>
    <row r="7" spans="1:19" s="2" customFormat="1" ht="23.1" customHeight="1">
      <c r="A7" s="15" t="s">
        <v>76</v>
      </c>
      <c r="B7" s="1" t="s">
        <v>77</v>
      </c>
      <c r="C7" s="16">
        <v>0</v>
      </c>
      <c r="D7" s="92">
        <v>0</v>
      </c>
      <c r="E7" s="17">
        <v>0</v>
      </c>
    </row>
    <row r="8" spans="1:19" s="2" customFormat="1" ht="23.1" customHeight="1">
      <c r="A8" s="15" t="s">
        <v>78</v>
      </c>
      <c r="B8" s="1" t="s">
        <v>79</v>
      </c>
      <c r="C8" s="16">
        <v>24655</v>
      </c>
      <c r="D8" s="88">
        <v>0</v>
      </c>
      <c r="E8" s="88">
        <v>0</v>
      </c>
    </row>
    <row r="9" spans="1:19" s="2" customFormat="1" ht="23.1" customHeight="1">
      <c r="A9" s="18" t="s">
        <v>80</v>
      </c>
      <c r="B9" s="21" t="s">
        <v>81</v>
      </c>
      <c r="C9" s="19">
        <v>0</v>
      </c>
      <c r="D9" s="19">
        <v>0</v>
      </c>
      <c r="E9" s="20">
        <v>0</v>
      </c>
    </row>
    <row r="10" spans="1:19" s="2" customFormat="1" ht="23.1" customHeight="1" thickBot="1">
      <c r="A10" s="15" t="s">
        <v>16</v>
      </c>
      <c r="B10" s="15"/>
      <c r="C10" s="97">
        <f>C6+C7+C8+C9</f>
        <v>3768736669</v>
      </c>
      <c r="D10" s="97">
        <f t="shared" ref="D10:E10" si="0">D6+D7+D8+D9</f>
        <v>100</v>
      </c>
      <c r="E10" s="99">
        <f t="shared" si="0"/>
        <v>2.69</v>
      </c>
    </row>
    <row r="11" spans="1:19" ht="23.1" customHeight="1" thickTop="1">
      <c r="A11" s="32" t="s">
        <v>17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s="78" customFormat="1" ht="21">
      <c r="A2" s="121" t="s">
        <v>68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s="78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3" s="78" customFormat="1" ht="21">
      <c r="A4" s="129" t="s">
        <v>82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6.5" customHeight="1">
      <c r="B5" s="120" t="s">
        <v>83</v>
      </c>
      <c r="C5" s="120"/>
      <c r="D5" s="120"/>
      <c r="E5" s="137" t="str">
        <f>'صفحه نخست'!N17</f>
        <v>از 1403/06/31 تا  1403/07/30</v>
      </c>
      <c r="F5" s="137"/>
      <c r="G5" s="137"/>
      <c r="H5" s="137" t="str">
        <f>'صفحه نخست'!N19</f>
        <v>از ابتدای سال مالی تا 1403/07/30</v>
      </c>
      <c r="I5" s="137"/>
      <c r="J5" s="137"/>
      <c r="K5" s="51"/>
      <c r="L5" s="51"/>
      <c r="M5" s="51"/>
    </row>
    <row r="6" spans="1:13" s="1" customFormat="1" ht="47.25" customHeight="1" thickBot="1">
      <c r="A6" s="4" t="s">
        <v>19</v>
      </c>
      <c r="B6" s="4" t="s">
        <v>84</v>
      </c>
      <c r="C6" s="4" t="s">
        <v>85</v>
      </c>
      <c r="D6" s="4" t="s">
        <v>86</v>
      </c>
      <c r="E6" s="4" t="s">
        <v>87</v>
      </c>
      <c r="F6" s="4" t="s">
        <v>88</v>
      </c>
      <c r="G6" s="4" t="s">
        <v>89</v>
      </c>
      <c r="H6" s="4" t="s">
        <v>87</v>
      </c>
      <c r="I6" s="4" t="s">
        <v>88</v>
      </c>
      <c r="J6" s="4" t="s">
        <v>89</v>
      </c>
    </row>
    <row r="7" spans="1:13" ht="16.5" thickBot="1">
      <c r="A7" s="100" t="s">
        <v>16</v>
      </c>
      <c r="B7" s="101"/>
      <c r="C7" s="102"/>
      <c r="D7" s="102"/>
      <c r="E7" s="102"/>
      <c r="F7" s="98">
        <v>0</v>
      </c>
      <c r="G7" s="98">
        <v>0</v>
      </c>
      <c r="H7" s="98">
        <v>0</v>
      </c>
      <c r="I7" s="97">
        <v>0</v>
      </c>
      <c r="J7" s="98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18" zoomScaleNormal="106" zoomScaleSheetLayoutView="118" workbookViewId="0">
      <selection activeCell="F17" sqref="F17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7" customFormat="1" ht="19.5">
      <c r="A2" s="115" t="s">
        <v>68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77" customFormat="1" ht="19.5">
      <c r="A3" s="115" t="str">
        <f>'صفحه نخست'!N15</f>
        <v>برای ماه منتهی به 1403/07/30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77" customFormat="1" ht="21">
      <c r="A4" s="129" t="s">
        <v>90</v>
      </c>
      <c r="B4" s="129"/>
      <c r="C4" s="129"/>
      <c r="D4" s="129"/>
      <c r="E4" s="129"/>
      <c r="F4" s="79"/>
      <c r="G4" s="79"/>
      <c r="H4" s="79"/>
      <c r="I4" s="79"/>
      <c r="J4" s="79"/>
    </row>
    <row r="5" spans="1:10" ht="16.5" customHeight="1">
      <c r="A5" s="37"/>
      <c r="B5" s="107"/>
      <c r="C5" s="107"/>
      <c r="D5" s="107"/>
      <c r="E5" s="138" t="str">
        <f>'صفحه نخست'!N17</f>
        <v>از 1403/06/31 تا  1403/07/30</v>
      </c>
      <c r="F5" s="138"/>
      <c r="G5" s="138"/>
      <c r="H5" s="138" t="str">
        <f>'صفحه نخست'!N19</f>
        <v>از ابتدای سال مالی تا 1403/07/30</v>
      </c>
      <c r="I5" s="138"/>
      <c r="J5" s="138"/>
    </row>
    <row r="6" spans="1:10" ht="38.25" customHeight="1">
      <c r="A6" s="37" t="s">
        <v>70</v>
      </c>
      <c r="B6" s="93" t="s">
        <v>91</v>
      </c>
      <c r="C6" s="93" t="s">
        <v>30</v>
      </c>
      <c r="D6" s="93" t="s">
        <v>45</v>
      </c>
      <c r="E6" s="93" t="s">
        <v>92</v>
      </c>
      <c r="F6" s="93" t="s">
        <v>88</v>
      </c>
      <c r="G6" s="93" t="s">
        <v>93</v>
      </c>
      <c r="H6" s="93" t="s">
        <v>92</v>
      </c>
      <c r="I6" s="93" t="s">
        <v>88</v>
      </c>
      <c r="J6" s="93" t="s">
        <v>93</v>
      </c>
    </row>
    <row r="7" spans="1:10">
      <c r="A7" s="37" t="s">
        <v>122</v>
      </c>
      <c r="B7" s="37" t="s">
        <v>138</v>
      </c>
      <c r="C7" s="37" t="s">
        <v>62</v>
      </c>
      <c r="D7" s="37" t="s">
        <v>62</v>
      </c>
      <c r="E7" s="37">
        <v>10793</v>
      </c>
      <c r="F7" s="37">
        <v>0</v>
      </c>
      <c r="G7" s="37">
        <v>10793</v>
      </c>
      <c r="H7" s="37">
        <v>10793</v>
      </c>
      <c r="I7" s="37">
        <v>0</v>
      </c>
      <c r="J7" s="37">
        <v>10793</v>
      </c>
    </row>
    <row r="8" spans="1:10">
      <c r="A8" s="37" t="s">
        <v>128</v>
      </c>
      <c r="B8" s="37" t="s">
        <v>138</v>
      </c>
      <c r="C8" s="37" t="s">
        <v>62</v>
      </c>
      <c r="D8" s="37" t="s">
        <v>62</v>
      </c>
      <c r="E8" s="37">
        <v>4551</v>
      </c>
      <c r="F8" s="37">
        <v>0</v>
      </c>
      <c r="G8" s="37">
        <v>4551</v>
      </c>
      <c r="H8" s="37">
        <v>4551</v>
      </c>
      <c r="I8" s="37">
        <v>0</v>
      </c>
      <c r="J8" s="37">
        <v>4551</v>
      </c>
    </row>
    <row r="9" spans="1:10" s="2" customFormat="1" ht="15.75">
      <c r="A9" s="15" t="s">
        <v>134</v>
      </c>
      <c r="B9" s="1" t="s">
        <v>138</v>
      </c>
      <c r="C9" s="1" t="s">
        <v>62</v>
      </c>
      <c r="D9" s="1" t="s">
        <v>62</v>
      </c>
      <c r="E9" s="16">
        <v>6426</v>
      </c>
      <c r="F9" s="16">
        <v>0</v>
      </c>
      <c r="G9" s="16">
        <v>6426</v>
      </c>
      <c r="H9" s="16">
        <v>6426</v>
      </c>
      <c r="I9" s="17">
        <v>0</v>
      </c>
      <c r="J9" s="16">
        <v>6426</v>
      </c>
    </row>
    <row r="10" spans="1:10" s="2" customFormat="1" ht="15.75">
      <c r="A10" s="15" t="s">
        <v>63</v>
      </c>
      <c r="B10" s="1" t="s">
        <v>138</v>
      </c>
      <c r="C10" s="1" t="s">
        <v>62</v>
      </c>
      <c r="D10" s="1" t="s">
        <v>62</v>
      </c>
      <c r="E10" s="16">
        <v>2885</v>
      </c>
      <c r="F10" s="16">
        <v>0</v>
      </c>
      <c r="G10" s="16">
        <v>2885</v>
      </c>
      <c r="H10" s="16">
        <v>2885</v>
      </c>
      <c r="I10" s="17">
        <v>0</v>
      </c>
      <c r="J10" s="16">
        <v>2885</v>
      </c>
    </row>
    <row r="11" spans="1:10" s="2" customFormat="1" ht="23.1" customHeight="1" thickBot="1">
      <c r="A11" s="94" t="s">
        <v>16</v>
      </c>
      <c r="B11" s="95"/>
      <c r="C11" s="95"/>
      <c r="D11" s="95"/>
      <c r="E11" s="97">
        <f>SUM(E7:E10)</f>
        <v>24655</v>
      </c>
      <c r="F11" s="97">
        <f t="shared" ref="F11:J11" si="0">SUM(F7:F10)</f>
        <v>0</v>
      </c>
      <c r="G11" s="97">
        <f t="shared" si="0"/>
        <v>24655</v>
      </c>
      <c r="H11" s="97">
        <f t="shared" si="0"/>
        <v>24655</v>
      </c>
      <c r="I11" s="97">
        <f t="shared" si="0"/>
        <v>0</v>
      </c>
      <c r="J11" s="97">
        <f t="shared" si="0"/>
        <v>24655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6"/>
  <sheetViews>
    <sheetView rightToLeft="1" view="pageBreakPreview" topLeftCell="A7" zoomScale="110" zoomScaleNormal="100" zoomScaleSheetLayoutView="110" workbookViewId="0">
      <selection activeCell="H19" sqref="H19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77" customFormat="1" ht="21">
      <c r="A2" s="121" t="s">
        <v>68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s="77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s="77" customFormat="1" ht="21">
      <c r="A4" s="129" t="s">
        <v>94</v>
      </c>
      <c r="B4" s="129"/>
      <c r="C4" s="129"/>
      <c r="D4" s="129"/>
      <c r="E4" s="129"/>
      <c r="F4" s="80"/>
      <c r="G4" s="129"/>
      <c r="H4" s="129"/>
      <c r="I4" s="129"/>
      <c r="J4" s="129"/>
    </row>
    <row r="5" spans="1:10" ht="16.5" customHeight="1" thickBot="1">
      <c r="B5" s="142" t="str">
        <f>'صفحه نخست'!N17</f>
        <v>از 1403/06/31 تا  1403/07/30</v>
      </c>
      <c r="C5" s="142"/>
      <c r="D5" s="142"/>
      <c r="E5" s="142"/>
      <c r="F5" s="52"/>
      <c r="G5" s="142" t="str">
        <f>'صفحه نخست'!N19</f>
        <v>از ابتدای سال مالی تا 1403/07/30</v>
      </c>
      <c r="H5" s="142"/>
      <c r="I5" s="142"/>
      <c r="J5" s="142"/>
    </row>
    <row r="6" spans="1:10" ht="18.75" thickBot="1">
      <c r="A6" s="31" t="s">
        <v>70</v>
      </c>
      <c r="B6" s="31" t="s">
        <v>7</v>
      </c>
      <c r="C6" s="31" t="s">
        <v>95</v>
      </c>
      <c r="D6" s="31" t="s">
        <v>96</v>
      </c>
      <c r="E6" s="31" t="s">
        <v>97</v>
      </c>
      <c r="F6" s="37"/>
      <c r="G6" s="31" t="s">
        <v>7</v>
      </c>
      <c r="H6" s="31" t="s">
        <v>9</v>
      </c>
      <c r="I6" s="31" t="s">
        <v>96</v>
      </c>
      <c r="J6" s="50" t="s">
        <v>97</v>
      </c>
    </row>
    <row r="7" spans="1:10" s="2" customFormat="1" ht="31.5" customHeight="1">
      <c r="A7" s="15" t="s">
        <v>121</v>
      </c>
      <c r="B7" s="16">
        <v>223642474</v>
      </c>
      <c r="C7" s="16">
        <v>2801782020883</v>
      </c>
      <c r="D7" s="16">
        <v>-2798765253698</v>
      </c>
      <c r="E7" s="16">
        <v>3016767185</v>
      </c>
      <c r="F7" s="16"/>
      <c r="G7" s="16">
        <v>223642474</v>
      </c>
      <c r="H7" s="16">
        <v>2801782020883</v>
      </c>
      <c r="I7" s="16">
        <v>-2798765253698</v>
      </c>
      <c r="J7" s="16">
        <v>3016767185</v>
      </c>
    </row>
    <row r="8" spans="1:10" s="2" customFormat="1" ht="31.5" customHeight="1">
      <c r="A8" s="15" t="s">
        <v>131</v>
      </c>
      <c r="B8" s="16">
        <v>10930384</v>
      </c>
      <c r="C8" s="16">
        <v>113048591066</v>
      </c>
      <c r="D8" s="16">
        <v>-113117425748</v>
      </c>
      <c r="E8" s="16">
        <v>-68834682</v>
      </c>
      <c r="F8" s="16"/>
      <c r="G8" s="16">
        <v>10930384</v>
      </c>
      <c r="H8" s="16">
        <v>113048591066</v>
      </c>
      <c r="I8" s="16">
        <v>-113117425748</v>
      </c>
      <c r="J8" s="16">
        <v>-68834682</v>
      </c>
    </row>
    <row r="9" spans="1:10" s="2" customFormat="1" ht="31.5" customHeight="1">
      <c r="A9" s="15" t="s">
        <v>143</v>
      </c>
      <c r="B9" s="16">
        <v>480</v>
      </c>
      <c r="C9" s="16">
        <v>5140506</v>
      </c>
      <c r="D9" s="16">
        <v>-5104679</v>
      </c>
      <c r="E9" s="16">
        <v>35827</v>
      </c>
      <c r="F9" s="16"/>
      <c r="G9" s="16">
        <v>480</v>
      </c>
      <c r="H9" s="16">
        <v>5140506</v>
      </c>
      <c r="I9" s="16">
        <v>-5104679</v>
      </c>
      <c r="J9" s="16">
        <v>35827</v>
      </c>
    </row>
    <row r="10" spans="1:10" s="2" customFormat="1" ht="31.5" customHeight="1">
      <c r="A10" s="15" t="s">
        <v>123</v>
      </c>
      <c r="B10" s="16">
        <v>2596896</v>
      </c>
      <c r="C10" s="16">
        <v>39998401940</v>
      </c>
      <c r="D10" s="16">
        <v>-39758228333</v>
      </c>
      <c r="E10" s="16">
        <v>240173607</v>
      </c>
      <c r="F10" s="16"/>
      <c r="G10" s="16">
        <v>2596896</v>
      </c>
      <c r="H10" s="16">
        <v>39998401940</v>
      </c>
      <c r="I10" s="16">
        <v>-39758228333</v>
      </c>
      <c r="J10" s="16">
        <v>240173607</v>
      </c>
    </row>
    <row r="11" spans="1:10" s="2" customFormat="1" ht="31.5" customHeight="1">
      <c r="A11" s="15" t="s">
        <v>126</v>
      </c>
      <c r="B11" s="16">
        <v>1537983</v>
      </c>
      <c r="C11" s="16">
        <v>18290277446</v>
      </c>
      <c r="D11" s="16">
        <v>-18142040071</v>
      </c>
      <c r="E11" s="16">
        <v>148237375</v>
      </c>
      <c r="F11" s="16"/>
      <c r="G11" s="16">
        <v>1537983</v>
      </c>
      <c r="H11" s="16">
        <v>18290277446</v>
      </c>
      <c r="I11" s="16">
        <v>-18142040071</v>
      </c>
      <c r="J11" s="16">
        <v>148237375</v>
      </c>
    </row>
    <row r="12" spans="1:10" s="2" customFormat="1" ht="31.5" customHeight="1">
      <c r="A12" s="15" t="s">
        <v>142</v>
      </c>
      <c r="B12" s="16">
        <v>15115</v>
      </c>
      <c r="C12" s="16">
        <v>208275871</v>
      </c>
      <c r="D12" s="16">
        <v>-207065004</v>
      </c>
      <c r="E12" s="16">
        <v>1210867</v>
      </c>
      <c r="F12" s="16"/>
      <c r="G12" s="16">
        <v>15115</v>
      </c>
      <c r="H12" s="16">
        <v>208275871</v>
      </c>
      <c r="I12" s="16">
        <v>-207065004</v>
      </c>
      <c r="J12" s="16">
        <v>1210867</v>
      </c>
    </row>
    <row r="13" spans="1:10" s="2" customFormat="1" ht="31.5" customHeight="1" thickBot="1">
      <c r="A13" s="96" t="s">
        <v>16</v>
      </c>
      <c r="B13" s="16"/>
      <c r="C13" s="97">
        <f>SUBTOTAL(9,C7:C12)</f>
        <v>2973332707712</v>
      </c>
      <c r="D13" s="97">
        <f>SUBTOTAL(9,D7:D12)</f>
        <v>-2969995117533</v>
      </c>
      <c r="E13" s="97">
        <f>SUBTOTAL(9,E7:E12)</f>
        <v>3337590179</v>
      </c>
      <c r="F13" s="16">
        <f>SUBTOTAL(9,F7:F12)</f>
        <v>0</v>
      </c>
      <c r="G13" s="16"/>
      <c r="H13" s="97">
        <f>SUBTOTAL(9,H7:H12)</f>
        <v>2973332707712</v>
      </c>
      <c r="I13" s="97">
        <f>SUBTOTAL(9,I7:I12)</f>
        <v>-2969995117533</v>
      </c>
      <c r="J13" s="97">
        <f>SUBTOTAL(9,J7:J12)</f>
        <v>3337590179</v>
      </c>
    </row>
    <row r="14" spans="1:10" ht="23.1" customHeight="1" thickTop="1">
      <c r="A14" s="10"/>
      <c r="B14" s="12"/>
      <c r="C14" s="12"/>
      <c r="D14" s="12"/>
      <c r="E14" s="12"/>
      <c r="F14" s="12"/>
      <c r="G14" s="11"/>
      <c r="H14" s="12"/>
      <c r="I14" s="12"/>
      <c r="J14" s="12"/>
    </row>
    <row r="16" spans="1:10">
      <c r="A16" s="139" t="s">
        <v>98</v>
      </c>
      <c r="B16" s="140"/>
      <c r="C16" s="140"/>
      <c r="D16" s="140"/>
      <c r="E16" s="140"/>
      <c r="F16" s="140"/>
      <c r="G16" s="140"/>
      <c r="H16" s="140"/>
      <c r="I16" s="140"/>
      <c r="J16" s="141"/>
    </row>
  </sheetData>
  <mergeCells count="8">
    <mergeCell ref="A1:J1"/>
    <mergeCell ref="A2:J2"/>
    <mergeCell ref="A3:J3"/>
    <mergeCell ref="A16:J16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7"/>
  <sheetViews>
    <sheetView rightToLeft="1" view="pageBreakPreview" topLeftCell="A7" zoomScale="110" zoomScaleNormal="100" zoomScaleSheetLayoutView="110" workbookViewId="0">
      <selection activeCell="K31" sqref="K31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spans="1:9" s="77" customFormat="1" ht="21">
      <c r="A2" s="121" t="s">
        <v>68</v>
      </c>
      <c r="B2" s="121"/>
      <c r="C2" s="121"/>
      <c r="D2" s="121"/>
      <c r="E2" s="121"/>
      <c r="F2" s="121"/>
      <c r="G2" s="121"/>
      <c r="H2" s="121"/>
      <c r="I2" s="121"/>
    </row>
    <row r="3" spans="1:9" s="77" customFormat="1" ht="21">
      <c r="A3" s="121" t="str">
        <f>'صفحه نخست'!N15</f>
        <v>برای ماه منتهی به 1403/07/30</v>
      </c>
      <c r="B3" s="121"/>
      <c r="C3" s="121"/>
      <c r="D3" s="121"/>
      <c r="E3" s="121"/>
      <c r="F3" s="121"/>
      <c r="G3" s="121"/>
      <c r="H3" s="121"/>
      <c r="I3" s="121"/>
    </row>
    <row r="4" spans="1:9" s="77" customFormat="1" ht="21">
      <c r="A4" s="129" t="s">
        <v>99</v>
      </c>
      <c r="B4" s="129"/>
      <c r="C4" s="129"/>
      <c r="D4" s="129"/>
      <c r="E4" s="79"/>
      <c r="F4" s="79"/>
      <c r="G4" s="79"/>
      <c r="H4" s="79"/>
      <c r="I4" s="79"/>
    </row>
    <row r="5" spans="1:9" ht="16.5" customHeight="1" thickBot="1">
      <c r="B5" s="144" t="str">
        <f>'صفحه نخست'!N17</f>
        <v>از 1403/06/31 تا  1403/07/30</v>
      </c>
      <c r="C5" s="144"/>
      <c r="D5" s="144"/>
      <c r="E5" s="144"/>
      <c r="F5" s="144" t="str">
        <f>'صفحه نخست'!N19</f>
        <v>از ابتدای سال مالی تا 1403/07/30</v>
      </c>
      <c r="G5" s="144"/>
      <c r="H5" s="144"/>
      <c r="I5" s="144"/>
    </row>
    <row r="6" spans="1:9" ht="53.25" customHeight="1" thickBot="1">
      <c r="A6" s="31" t="s">
        <v>70</v>
      </c>
      <c r="B6" s="31" t="s">
        <v>7</v>
      </c>
      <c r="C6" s="31" t="s">
        <v>9</v>
      </c>
      <c r="D6" s="31" t="s">
        <v>96</v>
      </c>
      <c r="E6" s="31" t="s">
        <v>100</v>
      </c>
      <c r="F6" s="31" t="s">
        <v>7</v>
      </c>
      <c r="G6" s="31" t="s">
        <v>9</v>
      </c>
      <c r="H6" s="31" t="s">
        <v>96</v>
      </c>
      <c r="I6" s="31" t="s">
        <v>100</v>
      </c>
    </row>
    <row r="7" spans="1:9" ht="28.5" customHeight="1">
      <c r="A7" s="15" t="s">
        <v>123</v>
      </c>
      <c r="B7" s="16">
        <v>1119244</v>
      </c>
      <c r="C7" s="16">
        <v>17337558623</v>
      </c>
      <c r="D7" s="16">
        <v>-17283907161</v>
      </c>
      <c r="E7" s="16">
        <v>53651462</v>
      </c>
      <c r="F7" s="16">
        <v>1119244</v>
      </c>
      <c r="G7" s="16">
        <v>17337558623</v>
      </c>
      <c r="H7" s="16">
        <v>-17283907161</v>
      </c>
      <c r="I7" s="16">
        <v>53651462</v>
      </c>
    </row>
    <row r="8" spans="1:9" ht="28.5" customHeight="1">
      <c r="A8" s="15" t="s">
        <v>142</v>
      </c>
      <c r="B8" s="16">
        <v>62120</v>
      </c>
      <c r="C8" s="16">
        <v>855977317</v>
      </c>
      <c r="D8" s="16">
        <v>-851000864</v>
      </c>
      <c r="E8" s="16">
        <v>4976453</v>
      </c>
      <c r="F8" s="16">
        <v>62120</v>
      </c>
      <c r="G8" s="16">
        <v>855977317</v>
      </c>
      <c r="H8" s="16">
        <v>-851000864</v>
      </c>
      <c r="I8" s="16">
        <v>4976453</v>
      </c>
    </row>
    <row r="9" spans="1:9" ht="28.5" customHeight="1">
      <c r="A9" s="15" t="s">
        <v>126</v>
      </c>
      <c r="B9" s="16">
        <v>47010</v>
      </c>
      <c r="C9" s="16">
        <v>568479344</v>
      </c>
      <c r="D9" s="16">
        <v>-564081549</v>
      </c>
      <c r="E9" s="16">
        <v>4397795</v>
      </c>
      <c r="F9" s="16">
        <v>47010</v>
      </c>
      <c r="G9" s="16">
        <v>568479344</v>
      </c>
      <c r="H9" s="16">
        <v>-564081549</v>
      </c>
      <c r="I9" s="16">
        <v>4397795</v>
      </c>
    </row>
    <row r="10" spans="1:9" ht="28.5" customHeight="1">
      <c r="A10" s="15" t="s">
        <v>121</v>
      </c>
      <c r="B10" s="16">
        <v>8970701</v>
      </c>
      <c r="C10" s="16">
        <v>113762163843</v>
      </c>
      <c r="D10" s="16">
        <v>-113362623643</v>
      </c>
      <c r="E10" s="16">
        <v>399540200</v>
      </c>
      <c r="F10" s="16">
        <v>8970701</v>
      </c>
      <c r="G10" s="16">
        <v>113762163843</v>
      </c>
      <c r="H10" s="16">
        <v>-113362623643</v>
      </c>
      <c r="I10" s="16">
        <v>399540200</v>
      </c>
    </row>
    <row r="11" spans="1:9" ht="28.5" customHeight="1">
      <c r="A11" s="15" t="s">
        <v>131</v>
      </c>
      <c r="B11" s="16">
        <v>149546</v>
      </c>
      <c r="C11" s="16">
        <v>1492114620</v>
      </c>
      <c r="D11" s="16">
        <v>-1530694785</v>
      </c>
      <c r="E11" s="16">
        <v>-38580165</v>
      </c>
      <c r="F11" s="16">
        <v>149546</v>
      </c>
      <c r="G11" s="16">
        <v>1492114620</v>
      </c>
      <c r="H11" s="16">
        <v>-1530694785</v>
      </c>
      <c r="I11" s="16">
        <v>-38580165</v>
      </c>
    </row>
    <row r="12" spans="1:9" ht="28.5" customHeight="1">
      <c r="A12" s="15" t="s">
        <v>143</v>
      </c>
      <c r="B12" s="16">
        <v>94080</v>
      </c>
      <c r="C12" s="16">
        <v>1007653096</v>
      </c>
      <c r="D12" s="16">
        <v>-1000517006</v>
      </c>
      <c r="E12" s="16">
        <v>7136090</v>
      </c>
      <c r="F12" s="16">
        <v>94080</v>
      </c>
      <c r="G12" s="16">
        <v>1007653096</v>
      </c>
      <c r="H12" s="16">
        <v>-1000517006</v>
      </c>
      <c r="I12" s="16">
        <v>7136090</v>
      </c>
    </row>
    <row r="13" spans="1:9" ht="28.5" customHeight="1" thickBot="1">
      <c r="A13" s="15" t="s">
        <v>16</v>
      </c>
      <c r="B13" s="16"/>
      <c r="C13" s="97">
        <f>SUBTOTAL(9,C7:C12)</f>
        <v>135023946843</v>
      </c>
      <c r="D13" s="97">
        <f>SUBTOTAL(9,D7:D12)</f>
        <v>-134592825008</v>
      </c>
      <c r="E13" s="97">
        <f>SUBTOTAL(9,E7:E12)</f>
        <v>431121835</v>
      </c>
      <c r="F13" s="16"/>
      <c r="G13" s="97">
        <f>SUBTOTAL(9,G7:G12)</f>
        <v>135023946843</v>
      </c>
      <c r="H13" s="97">
        <f>SUBTOTAL(9,H7:H12)</f>
        <v>-134592825008</v>
      </c>
      <c r="I13" s="97">
        <f>SUBTOTAL(9,I7:I12)</f>
        <v>431121835</v>
      </c>
    </row>
    <row r="14" spans="1:9" ht="23.1" customHeight="1" thickTop="1">
      <c r="A14" s="13" t="s">
        <v>17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3" t="s">
        <v>98</v>
      </c>
      <c r="B17" s="143"/>
      <c r="C17" s="143"/>
      <c r="D17" s="143"/>
      <c r="E17" s="143"/>
      <c r="F17" s="143"/>
      <c r="G17" s="143"/>
      <c r="H17" s="143"/>
      <c r="I17" s="143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s="77" customFormat="1" ht="19.5">
      <c r="A2" s="115" t="s">
        <v>68</v>
      </c>
      <c r="B2" s="115"/>
      <c r="C2" s="115"/>
      <c r="D2" s="115"/>
      <c r="E2" s="115"/>
      <c r="F2" s="115"/>
      <c r="G2" s="115"/>
      <c r="H2" s="115"/>
      <c r="I2" s="115"/>
    </row>
    <row r="3" spans="1:9" s="77" customFormat="1" ht="19.5">
      <c r="A3" s="115" t="str">
        <f>'صفحه نخست'!N15</f>
        <v>برای ماه منتهی به 1403/07/30</v>
      </c>
      <c r="B3" s="115"/>
      <c r="C3" s="115"/>
      <c r="D3" s="115"/>
      <c r="E3" s="115"/>
      <c r="F3" s="115"/>
      <c r="G3" s="115"/>
      <c r="H3" s="115"/>
      <c r="I3" s="115"/>
    </row>
    <row r="4" spans="1:9" s="77" customFormat="1" ht="19.5">
      <c r="A4" s="119" t="s">
        <v>101</v>
      </c>
      <c r="B4" s="119"/>
      <c r="C4" s="119"/>
      <c r="D4" s="119"/>
      <c r="E4" s="119"/>
      <c r="F4" s="119"/>
      <c r="G4" s="119"/>
      <c r="H4" s="119"/>
      <c r="I4" s="119"/>
    </row>
    <row r="6" spans="1:9" ht="19.5" customHeight="1">
      <c r="A6" s="39"/>
      <c r="B6" s="142" t="str">
        <f>'صفحه نخست'!N17</f>
        <v>از 1403/06/31 تا  1403/07/30</v>
      </c>
      <c r="C6" s="142"/>
      <c r="D6" s="142"/>
      <c r="E6" s="142"/>
      <c r="F6" s="142" t="str">
        <f>'صفحه نخست'!N19</f>
        <v>از ابتدای سال مالی تا 1403/07/30</v>
      </c>
      <c r="G6" s="142"/>
      <c r="H6" s="142"/>
      <c r="I6" s="142"/>
    </row>
    <row r="7" spans="1:9" ht="20.25" customHeight="1">
      <c r="A7" s="148"/>
      <c r="B7" s="145" t="s">
        <v>102</v>
      </c>
      <c r="C7" s="145" t="s">
        <v>103</v>
      </c>
      <c r="D7" s="147" t="s">
        <v>104</v>
      </c>
      <c r="E7" s="147" t="s">
        <v>16</v>
      </c>
      <c r="F7" s="147" t="s">
        <v>102</v>
      </c>
      <c r="G7" s="147" t="s">
        <v>103</v>
      </c>
      <c r="H7" s="147" t="s">
        <v>104</v>
      </c>
      <c r="I7" s="147" t="s">
        <v>16</v>
      </c>
    </row>
    <row r="8" spans="1:9" ht="20.25" customHeight="1">
      <c r="A8" s="107"/>
      <c r="B8" s="146"/>
      <c r="C8" s="146"/>
      <c r="D8" s="138"/>
      <c r="E8" s="138"/>
      <c r="F8" s="138"/>
      <c r="G8" s="138"/>
      <c r="H8" s="138"/>
      <c r="I8" s="138"/>
    </row>
    <row r="9" spans="1:9">
      <c r="A9" s="107"/>
      <c r="B9" s="40" t="s">
        <v>105</v>
      </c>
      <c r="C9" s="40" t="s">
        <v>106</v>
      </c>
      <c r="D9" s="40" t="s">
        <v>107</v>
      </c>
      <c r="E9" s="142"/>
      <c r="F9" s="40" t="s">
        <v>107</v>
      </c>
      <c r="G9" s="40" t="s">
        <v>107</v>
      </c>
      <c r="H9" s="40" t="s">
        <v>107</v>
      </c>
      <c r="I9" s="142"/>
    </row>
    <row r="10" spans="1:9" ht="23.1" customHeight="1">
      <c r="A10" s="10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17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18"/>
  <sheetViews>
    <sheetView rightToLeft="1" view="pageBreakPreview" zoomScale="106" zoomScaleNormal="110" zoomScaleSheetLayoutView="106" workbookViewId="0">
      <selection activeCell="H11" sqref="H11:L16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s="79" customFormat="1" ht="19.5">
      <c r="A2" s="115" t="s">
        <v>68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s="79" customFormat="1" ht="19.5">
      <c r="A3" s="115" t="str">
        <f>'صفحه نخست'!N15</f>
        <v>برای ماه منتهی به 1403/07/30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5" spans="1:13" s="79" customFormat="1" ht="19.5">
      <c r="A5" s="119" t="s">
        <v>108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7" spans="1:13" ht="19.5" customHeight="1">
      <c r="A7" s="42"/>
      <c r="B7" s="142" t="str">
        <f>'صفحه نخست'!N17</f>
        <v>از 1403/06/31 تا  1403/07/30</v>
      </c>
      <c r="C7" s="142"/>
      <c r="D7" s="142"/>
      <c r="E7" s="142"/>
      <c r="F7" s="142"/>
      <c r="G7" s="45"/>
      <c r="H7" s="142" t="str">
        <f>'صفحه نخست'!N19</f>
        <v>از ابتدای سال مالی تا 1403/07/30</v>
      </c>
      <c r="I7" s="142"/>
      <c r="J7" s="142"/>
      <c r="K7" s="142"/>
      <c r="L7" s="142"/>
    </row>
    <row r="8" spans="1:13" ht="19.5" customHeight="1">
      <c r="A8" s="107" t="s">
        <v>109</v>
      </c>
      <c r="B8" s="147" t="s">
        <v>110</v>
      </c>
      <c r="C8" s="147" t="s">
        <v>103</v>
      </c>
      <c r="D8" s="147" t="s">
        <v>104</v>
      </c>
      <c r="E8" s="147" t="s">
        <v>16</v>
      </c>
      <c r="F8" s="147"/>
      <c r="G8" s="45"/>
      <c r="H8" s="147" t="s">
        <v>110</v>
      </c>
      <c r="I8" s="147" t="s">
        <v>103</v>
      </c>
      <c r="J8" s="147" t="s">
        <v>104</v>
      </c>
      <c r="K8" s="147" t="s">
        <v>16</v>
      </c>
      <c r="L8" s="147"/>
    </row>
    <row r="9" spans="1:13" ht="18.75" customHeight="1">
      <c r="A9" s="107"/>
      <c r="B9" s="138"/>
      <c r="C9" s="138"/>
      <c r="D9" s="138"/>
      <c r="E9" s="142"/>
      <c r="F9" s="142"/>
      <c r="G9" s="45"/>
      <c r="H9" s="138"/>
      <c r="I9" s="138"/>
      <c r="J9" s="138"/>
      <c r="K9" s="142"/>
      <c r="L9" s="142"/>
    </row>
    <row r="10" spans="1:13" s="37" customFormat="1" ht="28.5" customHeight="1" thickBot="1">
      <c r="A10" s="144"/>
      <c r="B10" s="40" t="s">
        <v>105</v>
      </c>
      <c r="C10" s="40" t="s">
        <v>107</v>
      </c>
      <c r="D10" s="40" t="s">
        <v>107</v>
      </c>
      <c r="E10" s="43" t="s">
        <v>57</v>
      </c>
      <c r="F10" s="43" t="s">
        <v>111</v>
      </c>
      <c r="G10" s="45"/>
      <c r="H10" s="40" t="s">
        <v>105</v>
      </c>
      <c r="I10" s="40" t="s">
        <v>107</v>
      </c>
      <c r="J10" s="40" t="s">
        <v>107</v>
      </c>
      <c r="K10" s="43" t="s">
        <v>57</v>
      </c>
      <c r="L10" s="43" t="s">
        <v>111</v>
      </c>
    </row>
    <row r="11" spans="1:13" s="14" customFormat="1" ht="23.1" customHeight="1">
      <c r="A11" s="105" t="s">
        <v>123</v>
      </c>
      <c r="B11" s="17">
        <v>0</v>
      </c>
      <c r="C11" s="16">
        <v>53651462</v>
      </c>
      <c r="D11" s="16">
        <v>240173607</v>
      </c>
      <c r="E11" s="16">
        <v>293825069</v>
      </c>
      <c r="F11" s="17">
        <v>7.8</v>
      </c>
      <c r="G11" s="17"/>
      <c r="H11" s="17">
        <v>0</v>
      </c>
      <c r="I11" s="16">
        <v>53651462</v>
      </c>
      <c r="J11" s="16">
        <v>240173607</v>
      </c>
      <c r="K11" s="16">
        <v>293825069</v>
      </c>
      <c r="L11" s="88">
        <v>7.8</v>
      </c>
      <c r="M11" s="74"/>
    </row>
    <row r="12" spans="1:13" s="14" customFormat="1" ht="23.1" customHeight="1">
      <c r="A12" s="105" t="s">
        <v>142</v>
      </c>
      <c r="B12" s="17">
        <v>0</v>
      </c>
      <c r="C12" s="16">
        <v>4976453</v>
      </c>
      <c r="D12" s="16">
        <v>1210867</v>
      </c>
      <c r="E12" s="16">
        <v>6187320</v>
      </c>
      <c r="F12" s="17">
        <v>0.16</v>
      </c>
      <c r="G12" s="17"/>
      <c r="H12" s="17">
        <v>0</v>
      </c>
      <c r="I12" s="16">
        <v>4976453</v>
      </c>
      <c r="J12" s="16">
        <v>1210867</v>
      </c>
      <c r="K12" s="16">
        <v>6187320</v>
      </c>
      <c r="L12" s="88">
        <v>0.16</v>
      </c>
      <c r="M12" s="74"/>
    </row>
    <row r="13" spans="1:13" s="14" customFormat="1" ht="23.1" customHeight="1">
      <c r="A13" s="105" t="s">
        <v>126</v>
      </c>
      <c r="B13" s="17">
        <v>0</v>
      </c>
      <c r="C13" s="16">
        <v>4397795</v>
      </c>
      <c r="D13" s="16">
        <v>148237375</v>
      </c>
      <c r="E13" s="16">
        <v>152635170</v>
      </c>
      <c r="F13" s="17">
        <v>4.05</v>
      </c>
      <c r="G13" s="17"/>
      <c r="H13" s="17">
        <v>0</v>
      </c>
      <c r="I13" s="16">
        <v>4397795</v>
      </c>
      <c r="J13" s="16">
        <v>148237375</v>
      </c>
      <c r="K13" s="16">
        <v>152635170</v>
      </c>
      <c r="L13" s="88">
        <v>4.05</v>
      </c>
      <c r="M13" s="74"/>
    </row>
    <row r="14" spans="1:13" s="14" customFormat="1" ht="23.1" customHeight="1">
      <c r="A14" s="105" t="s">
        <v>121</v>
      </c>
      <c r="B14" s="17">
        <v>0</v>
      </c>
      <c r="C14" s="16">
        <v>399540200</v>
      </c>
      <c r="D14" s="16">
        <v>3016767185</v>
      </c>
      <c r="E14" s="16">
        <v>3416307385</v>
      </c>
      <c r="F14" s="17">
        <v>90.65</v>
      </c>
      <c r="G14" s="17"/>
      <c r="H14" s="17">
        <v>0</v>
      </c>
      <c r="I14" s="16">
        <v>399540200</v>
      </c>
      <c r="J14" s="16">
        <v>3016767185</v>
      </c>
      <c r="K14" s="16">
        <v>3416307385</v>
      </c>
      <c r="L14" s="88">
        <v>90.65</v>
      </c>
      <c r="M14" s="74"/>
    </row>
    <row r="15" spans="1:13" s="14" customFormat="1" ht="23.1" customHeight="1">
      <c r="A15" s="105" t="s">
        <v>131</v>
      </c>
      <c r="B15" s="17">
        <v>0</v>
      </c>
      <c r="C15" s="16">
        <v>-38580165</v>
      </c>
      <c r="D15" s="16">
        <v>-68834682</v>
      </c>
      <c r="E15" s="16">
        <v>-107414847</v>
      </c>
      <c r="F15" s="17">
        <v>-2.85</v>
      </c>
      <c r="G15" s="17"/>
      <c r="H15" s="17">
        <v>0</v>
      </c>
      <c r="I15" s="16">
        <v>-38580165</v>
      </c>
      <c r="J15" s="16">
        <v>-68834682</v>
      </c>
      <c r="K15" s="16">
        <v>-107414847</v>
      </c>
      <c r="L15" s="88">
        <v>-2.85</v>
      </c>
      <c r="M15" s="74"/>
    </row>
    <row r="16" spans="1:13" s="14" customFormat="1" ht="23.1" customHeight="1">
      <c r="A16" s="105" t="s">
        <v>143</v>
      </c>
      <c r="B16" s="17">
        <v>0</v>
      </c>
      <c r="C16" s="16">
        <v>7136090</v>
      </c>
      <c r="D16" s="16">
        <v>35827</v>
      </c>
      <c r="E16" s="16">
        <v>7171917</v>
      </c>
      <c r="F16" s="17">
        <v>0.19</v>
      </c>
      <c r="G16" s="17"/>
      <c r="H16" s="17">
        <v>0</v>
      </c>
      <c r="I16" s="16">
        <v>7136090</v>
      </c>
      <c r="J16" s="16">
        <v>35827</v>
      </c>
      <c r="K16" s="16">
        <v>7171917</v>
      </c>
      <c r="L16" s="88">
        <v>0.19</v>
      </c>
      <c r="M16" s="74"/>
    </row>
    <row r="17" spans="1:12" s="14" customFormat="1" ht="23.1" customHeight="1" thickBot="1">
      <c r="A17" s="15" t="s">
        <v>16</v>
      </c>
      <c r="B17" s="103">
        <f t="shared" ref="B17:L17" si="0">SUBTOTAL(9,B11:B16)</f>
        <v>0</v>
      </c>
      <c r="C17" s="103">
        <f t="shared" si="0"/>
        <v>431121835</v>
      </c>
      <c r="D17" s="103">
        <f t="shared" si="0"/>
        <v>3337590179</v>
      </c>
      <c r="E17" s="103">
        <f t="shared" si="0"/>
        <v>3768712014</v>
      </c>
      <c r="F17" s="104">
        <f t="shared" si="0"/>
        <v>100.00000000000001</v>
      </c>
      <c r="G17" s="89">
        <f t="shared" si="0"/>
        <v>0</v>
      </c>
      <c r="H17" s="103">
        <f t="shared" si="0"/>
        <v>0</v>
      </c>
      <c r="I17" s="103">
        <f t="shared" si="0"/>
        <v>431121835</v>
      </c>
      <c r="J17" s="103">
        <f t="shared" si="0"/>
        <v>3337590179</v>
      </c>
      <c r="K17" s="103">
        <f t="shared" si="0"/>
        <v>3768712014</v>
      </c>
      <c r="L17" s="104">
        <f t="shared" si="0"/>
        <v>100.00000000000001</v>
      </c>
    </row>
    <row r="18" spans="1:12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E18" sqref="E18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5" t="s">
        <v>0</v>
      </c>
      <c r="B1" s="115"/>
      <c r="C1" s="115"/>
      <c r="D1" s="115"/>
      <c r="E1" s="115"/>
      <c r="F1" s="115"/>
    </row>
    <row r="2" spans="1:7" s="77" customFormat="1" ht="19.5">
      <c r="A2" s="115" t="s">
        <v>68</v>
      </c>
      <c r="B2" s="115"/>
      <c r="C2" s="115"/>
      <c r="D2" s="115"/>
      <c r="E2" s="115"/>
      <c r="F2" s="115"/>
    </row>
    <row r="3" spans="1:7" s="77" customFormat="1" ht="19.5">
      <c r="A3" s="115" t="str">
        <f>'صفحه نخست'!N15</f>
        <v>برای ماه منتهی به 1403/07/30</v>
      </c>
      <c r="B3" s="115"/>
      <c r="C3" s="115"/>
      <c r="D3" s="115"/>
      <c r="E3" s="115"/>
      <c r="F3" s="115"/>
    </row>
    <row r="4" spans="1:7" s="77" customFormat="1" ht="19.5">
      <c r="A4" s="119" t="s">
        <v>112</v>
      </c>
      <c r="B4" s="119"/>
      <c r="C4" s="119"/>
      <c r="D4" s="119"/>
      <c r="E4" s="119"/>
      <c r="F4" s="119"/>
    </row>
    <row r="5" spans="1:7">
      <c r="A5" s="42"/>
      <c r="B5" s="42"/>
      <c r="C5" s="42"/>
      <c r="D5" s="42"/>
      <c r="E5" s="42"/>
      <c r="F5" s="42"/>
    </row>
    <row r="6" spans="1:7" ht="37.5" customHeight="1">
      <c r="A6" s="149" t="s">
        <v>113</v>
      </c>
      <c r="B6" s="149"/>
      <c r="C6" s="150" t="str">
        <f>'صفحه نخست'!N17</f>
        <v>از 1403/06/31 تا  1403/07/30</v>
      </c>
      <c r="D6" s="150"/>
      <c r="E6" s="149" t="str">
        <f>'صفحه نخست'!N19</f>
        <v>از ابتدای سال مالی تا 1403/07/30</v>
      </c>
      <c r="F6" s="149"/>
      <c r="G6" s="44"/>
    </row>
    <row r="7" spans="1:7" ht="59.25" customHeight="1">
      <c r="A7" s="41" t="s">
        <v>114</v>
      </c>
      <c r="B7" s="45" t="s">
        <v>54</v>
      </c>
      <c r="C7" s="45" t="s">
        <v>115</v>
      </c>
      <c r="D7" s="45" t="s">
        <v>116</v>
      </c>
      <c r="E7" s="45" t="s">
        <v>115</v>
      </c>
      <c r="F7" s="45" t="s">
        <v>116</v>
      </c>
      <c r="G7" s="29"/>
    </row>
    <row r="8" spans="1:7" ht="22.5" customHeight="1">
      <c r="A8" s="45"/>
      <c r="B8" s="45"/>
      <c r="C8" s="44" t="s">
        <v>105</v>
      </c>
      <c r="D8" s="45"/>
      <c r="E8" s="44" t="s">
        <v>105</v>
      </c>
      <c r="F8" s="45"/>
      <c r="G8" s="29"/>
    </row>
    <row r="9" spans="1:7" ht="22.5" customHeight="1">
      <c r="A9" s="15" t="s">
        <v>128</v>
      </c>
      <c r="B9" s="15" t="s">
        <v>60</v>
      </c>
      <c r="C9" s="16">
        <v>4551</v>
      </c>
      <c r="D9" s="1" t="s">
        <v>129</v>
      </c>
      <c r="E9" s="16">
        <v>4551</v>
      </c>
      <c r="F9" s="1" t="s">
        <v>129</v>
      </c>
      <c r="G9" s="29"/>
    </row>
    <row r="10" spans="1:7" ht="22.5" customHeight="1">
      <c r="A10" s="15" t="s">
        <v>63</v>
      </c>
      <c r="B10" s="15" t="s">
        <v>64</v>
      </c>
      <c r="C10" s="16">
        <v>2885</v>
      </c>
      <c r="D10" s="1" t="s">
        <v>145</v>
      </c>
      <c r="E10" s="16">
        <v>2885</v>
      </c>
      <c r="F10" s="1" t="s">
        <v>145</v>
      </c>
      <c r="G10" s="29"/>
    </row>
    <row r="11" spans="1:7" ht="38.25" customHeight="1">
      <c r="A11" s="15" t="s">
        <v>122</v>
      </c>
      <c r="B11" s="15" t="s">
        <v>66</v>
      </c>
      <c r="C11" s="16">
        <v>10793</v>
      </c>
      <c r="D11" s="1" t="s">
        <v>146</v>
      </c>
      <c r="E11" s="16">
        <v>10793</v>
      </c>
      <c r="F11" s="1" t="s">
        <v>146</v>
      </c>
    </row>
    <row r="12" spans="1:7" ht="38.25" customHeight="1">
      <c r="A12" s="15" t="s">
        <v>134</v>
      </c>
      <c r="B12" s="15" t="s">
        <v>124</v>
      </c>
      <c r="C12" s="16">
        <v>6426</v>
      </c>
      <c r="D12" s="1" t="s">
        <v>129</v>
      </c>
      <c r="E12" s="16">
        <v>6426</v>
      </c>
      <c r="F12" s="1" t="s">
        <v>129</v>
      </c>
    </row>
    <row r="13" spans="1:7" ht="23.1" customHeight="1" thickBot="1">
      <c r="A13" s="94" t="s">
        <v>16</v>
      </c>
      <c r="B13" s="94"/>
      <c r="C13" s="97">
        <f>SUM(C9:C12)</f>
        <v>24655</v>
      </c>
      <c r="D13" s="94"/>
      <c r="E13" s="97">
        <f>SUM(E9:E12)</f>
        <v>24655</v>
      </c>
      <c r="F13" s="94"/>
    </row>
    <row r="14" spans="1:7" ht="23.1" customHeight="1" thickTop="1">
      <c r="A14" s="46" t="s">
        <v>17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G24" sqref="G24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5" t="s">
        <v>0</v>
      </c>
      <c r="B1" s="115"/>
      <c r="C1" s="115"/>
    </row>
    <row r="2" spans="1:3" s="77" customFormat="1" ht="19.5">
      <c r="A2" s="115" t="s">
        <v>68</v>
      </c>
      <c r="B2" s="115"/>
      <c r="C2" s="115"/>
    </row>
    <row r="3" spans="1:3" s="77" customFormat="1" ht="19.5">
      <c r="A3" s="115" t="str">
        <f>'صفحه نخست'!N15</f>
        <v>برای ماه منتهی به 1403/07/30</v>
      </c>
      <c r="B3" s="115"/>
      <c r="C3" s="115"/>
    </row>
    <row r="4" spans="1:3" s="77" customFormat="1" ht="19.5">
      <c r="A4" s="119" t="s">
        <v>117</v>
      </c>
      <c r="B4" s="119"/>
      <c r="C4" s="119"/>
    </row>
    <row r="5" spans="1:3">
      <c r="A5" s="39"/>
      <c r="B5" s="40" t="str">
        <f>'صفحه نخست'!N17</f>
        <v>از 1403/06/31 تا  1403/07/30</v>
      </c>
      <c r="C5" s="40" t="str">
        <f>'صفحه نخست'!N19</f>
        <v>از ابتدای سال مالی تا 1403/07/30</v>
      </c>
    </row>
    <row r="6" spans="1:3" ht="16.5" customHeight="1">
      <c r="A6" s="151" t="s">
        <v>80</v>
      </c>
      <c r="B6" s="147" t="s">
        <v>57</v>
      </c>
      <c r="C6" s="147" t="s">
        <v>57</v>
      </c>
    </row>
    <row r="7" spans="1:3" ht="18.75" thickBot="1">
      <c r="A7" s="152"/>
      <c r="B7" s="142"/>
      <c r="C7" s="142"/>
    </row>
    <row r="8" spans="1:3" ht="23.1" customHeight="1" thickBot="1">
      <c r="A8" s="16" t="s">
        <v>16</v>
      </c>
      <c r="B8" s="97">
        <v>0</v>
      </c>
      <c r="C8" s="97">
        <v>0</v>
      </c>
    </row>
    <row r="9" spans="1:3" ht="23.1" customHeight="1" thickTop="1">
      <c r="A9" s="10" t="s">
        <v>17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2024-10-29T09:00:56Z</dcterms:modified>
</cp:coreProperties>
</file>